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80" windowWidth="9990" windowHeight="5220" activeTab="8"/>
  </bookViews>
  <sheets>
    <sheet name="выписка к бюд" sheetId="5" r:id="rId1"/>
    <sheet name="Лист1" sheetId="9" state="hidden" r:id="rId2"/>
    <sheet name=" 2018-2020" sheetId="25" r:id="rId3"/>
    <sheet name="  2018 г." sheetId="34" r:id="rId4"/>
    <sheet name="Дума 20" sheetId="35" r:id="rId5"/>
    <sheet name="Д 24" sheetId="36" r:id="rId6"/>
    <sheet name="распор 30" sheetId="37" r:id="rId7"/>
    <sheet name="Д 27" sheetId="38" r:id="rId8"/>
    <sheet name="Лист2" sheetId="39" r:id="rId9"/>
  </sheets>
  <calcPr calcId="145621" refMode="R1C1"/>
</workbook>
</file>

<file path=xl/calcChain.xml><?xml version="1.0" encoding="utf-8"?>
<calcChain xmlns="http://schemas.openxmlformats.org/spreadsheetml/2006/main">
  <c r="G107" i="39" l="1"/>
  <c r="G106" i="39" s="1"/>
  <c r="G108" i="39"/>
  <c r="G146" i="39" l="1"/>
  <c r="G145" i="39" s="1"/>
  <c r="G144" i="39" s="1"/>
  <c r="G143" i="39" s="1"/>
  <c r="G140" i="39"/>
  <c r="G139" i="39" s="1"/>
  <c r="G138" i="39" s="1"/>
  <c r="G136" i="39"/>
  <c r="G135" i="39"/>
  <c r="G133" i="39"/>
  <c r="G132" i="39" s="1"/>
  <c r="G131" i="39" s="1"/>
  <c r="G130" i="39" s="1"/>
  <c r="G127" i="39"/>
  <c r="G125" i="39"/>
  <c r="G120" i="39"/>
  <c r="G119" i="39" s="1"/>
  <c r="G116" i="39"/>
  <c r="G115" i="39" s="1"/>
  <c r="G101" i="39"/>
  <c r="G94" i="39"/>
  <c r="G93" i="39" s="1"/>
  <c r="G84" i="39"/>
  <c r="G83" i="39" s="1"/>
  <c r="G82" i="39" s="1"/>
  <c r="G81" i="39" s="1"/>
  <c r="G78" i="39"/>
  <c r="G77" i="39"/>
  <c r="G75" i="39"/>
  <c r="G74" i="39" s="1"/>
  <c r="G73" i="39" s="1"/>
  <c r="G72" i="39" s="1"/>
  <c r="G68" i="39"/>
  <c r="G66" i="39"/>
  <c r="G64" i="39"/>
  <c r="G63" i="39" s="1"/>
  <c r="G62" i="39" s="1"/>
  <c r="G61" i="39" s="1"/>
  <c r="G60" i="39" s="1"/>
  <c r="G57" i="39"/>
  <c r="G53" i="39"/>
  <c r="G50" i="39"/>
  <c r="G49" i="39"/>
  <c r="G48" i="39" s="1"/>
  <c r="G47" i="39" s="1"/>
  <c r="G46" i="39" s="1"/>
  <c r="G44" i="39"/>
  <c r="G43" i="39" s="1"/>
  <c r="G41" i="39"/>
  <c r="G40" i="39" s="1"/>
  <c r="G39" i="39" s="1"/>
  <c r="G38" i="39" s="1"/>
  <c r="G33" i="39"/>
  <c r="G27" i="39"/>
  <c r="G24" i="39"/>
  <c r="G21" i="39"/>
  <c r="G20" i="39"/>
  <c r="G19" i="39" s="1"/>
  <c r="G13" i="39"/>
  <c r="G12" i="39" s="1"/>
  <c r="G11" i="39" s="1"/>
  <c r="G10" i="39" s="1"/>
  <c r="G9" i="39" s="1"/>
  <c r="G8" i="39" s="1"/>
  <c r="G114" i="39" l="1"/>
  <c r="G113" i="39" s="1"/>
  <c r="G112" i="39" s="1"/>
  <c r="G111" i="39" s="1"/>
  <c r="G18" i="39"/>
  <c r="G17" i="39" s="1"/>
  <c r="G16" i="39" s="1"/>
  <c r="G7" i="39"/>
  <c r="G71" i="39"/>
  <c r="G92" i="39"/>
  <c r="G91" i="39" s="1"/>
  <c r="G142" i="38"/>
  <c r="G141" i="38"/>
  <c r="G140" i="38" s="1"/>
  <c r="G139" i="38" s="1"/>
  <c r="G136" i="38"/>
  <c r="G135" i="38"/>
  <c r="G134" i="38" s="1"/>
  <c r="G132" i="38"/>
  <c r="G131" i="38"/>
  <c r="G129" i="38"/>
  <c r="G128" i="38" s="1"/>
  <c r="G127" i="38" s="1"/>
  <c r="G126" i="38" s="1"/>
  <c r="G123" i="38"/>
  <c r="G121" i="38"/>
  <c r="G116" i="38"/>
  <c r="G115" i="38" s="1"/>
  <c r="G112" i="38"/>
  <c r="G111" i="38" s="1"/>
  <c r="G102" i="38"/>
  <c r="G95" i="38"/>
  <c r="G94" i="38"/>
  <c r="G93" i="38" s="1"/>
  <c r="G92" i="38" s="1"/>
  <c r="G85" i="38"/>
  <c r="G84" i="38" s="1"/>
  <c r="G83" i="38" s="1"/>
  <c r="G82" i="38" s="1"/>
  <c r="G81" i="38" s="1"/>
  <c r="G79" i="38"/>
  <c r="G78" i="38" s="1"/>
  <c r="G76" i="38"/>
  <c r="G75" i="38" s="1"/>
  <c r="G74" i="38" s="1"/>
  <c r="G73" i="38" s="1"/>
  <c r="G72" i="38" s="1"/>
  <c r="G69" i="38"/>
  <c r="G67" i="38"/>
  <c r="G64" i="38" s="1"/>
  <c r="G63" i="38" s="1"/>
  <c r="G62" i="38" s="1"/>
  <c r="G61" i="38" s="1"/>
  <c r="G65" i="38"/>
  <c r="G58" i="38"/>
  <c r="G54" i="38"/>
  <c r="G51" i="38"/>
  <c r="G50" i="38" s="1"/>
  <c r="G49" i="38" s="1"/>
  <c r="G48" i="38" s="1"/>
  <c r="G47" i="38" s="1"/>
  <c r="G45" i="38"/>
  <c r="G44" i="38"/>
  <c r="G42" i="38"/>
  <c r="G41" i="38"/>
  <c r="G40" i="38" s="1"/>
  <c r="G39" i="38" s="1"/>
  <c r="G34" i="38"/>
  <c r="G28" i="38"/>
  <c r="G25" i="38"/>
  <c r="G22" i="38"/>
  <c r="G21" i="38"/>
  <c r="G20" i="38"/>
  <c r="G19" i="38" s="1"/>
  <c r="G18" i="38" s="1"/>
  <c r="G17" i="38" s="1"/>
  <c r="G14" i="38"/>
  <c r="G13" i="38" s="1"/>
  <c r="G12" i="38" s="1"/>
  <c r="G11" i="38" s="1"/>
  <c r="G10" i="38" s="1"/>
  <c r="G9" i="38" s="1"/>
  <c r="G148" i="39" l="1"/>
  <c r="G80" i="39"/>
  <c r="G8" i="38"/>
  <c r="G144" i="38" s="1"/>
  <c r="G110" i="38"/>
  <c r="G109" i="38" s="1"/>
  <c r="G108" i="38" s="1"/>
  <c r="G107" i="38" s="1"/>
  <c r="G111" i="37"/>
  <c r="G115" i="37"/>
  <c r="G110" i="37" s="1"/>
  <c r="G116" i="37"/>
  <c r="I124" i="37" l="1"/>
  <c r="I135" i="37"/>
  <c r="I103" i="37"/>
  <c r="I104" i="37"/>
  <c r="I70" i="37"/>
  <c r="I89" i="37"/>
  <c r="J71" i="37"/>
  <c r="J90" i="37"/>
  <c r="J105" i="37"/>
  <c r="J106" i="37"/>
  <c r="J125" i="37"/>
  <c r="G123" i="37"/>
  <c r="G102" i="37"/>
  <c r="J126" i="37" l="1"/>
  <c r="G69" i="37"/>
  <c r="G142" i="37"/>
  <c r="G141" i="37" s="1"/>
  <c r="G140" i="37" s="1"/>
  <c r="G139" i="37" s="1"/>
  <c r="G136" i="37"/>
  <c r="G135" i="37" s="1"/>
  <c r="G134" i="37" s="1"/>
  <c r="G132" i="37"/>
  <c r="G131" i="37"/>
  <c r="G129" i="37"/>
  <c r="G128" i="37"/>
  <c r="G127" i="37" s="1"/>
  <c r="G126" i="37" s="1"/>
  <c r="G121" i="37"/>
  <c r="G112" i="37"/>
  <c r="G95" i="37"/>
  <c r="G94" i="37" s="1"/>
  <c r="G85" i="37"/>
  <c r="G84" i="37" s="1"/>
  <c r="G83" i="37" s="1"/>
  <c r="G82" i="37" s="1"/>
  <c r="G79" i="37"/>
  <c r="G78" i="37"/>
  <c r="G76" i="37"/>
  <c r="G75" i="37"/>
  <c r="G74" i="37" s="1"/>
  <c r="G73" i="37" s="1"/>
  <c r="G72" i="37" s="1"/>
  <c r="G67" i="37"/>
  <c r="G65" i="37"/>
  <c r="G64" i="37" s="1"/>
  <c r="G58" i="37"/>
  <c r="G54" i="37"/>
  <c r="G51" i="37"/>
  <c r="G50" i="37"/>
  <c r="G49" i="37" s="1"/>
  <c r="G48" i="37" s="1"/>
  <c r="G47" i="37" s="1"/>
  <c r="G45" i="37"/>
  <c r="G44" i="37" s="1"/>
  <c r="G42" i="37"/>
  <c r="G41" i="37" s="1"/>
  <c r="G40" i="37" s="1"/>
  <c r="G39" i="37" s="1"/>
  <c r="G34" i="37"/>
  <c r="G28" i="37"/>
  <c r="G25" i="37"/>
  <c r="G22" i="37"/>
  <c r="G21" i="37"/>
  <c r="G20" i="37" s="1"/>
  <c r="G19" i="37" s="1"/>
  <c r="G18" i="37" s="1"/>
  <c r="G17" i="37" s="1"/>
  <c r="G14" i="37"/>
  <c r="G13" i="37"/>
  <c r="G12" i="37" s="1"/>
  <c r="G11" i="37" s="1"/>
  <c r="G10" i="37" s="1"/>
  <c r="G9" i="37" s="1"/>
  <c r="G109" i="37" l="1"/>
  <c r="G93" i="37"/>
  <c r="G92" i="37" s="1"/>
  <c r="G63" i="37"/>
  <c r="G62" i="37" s="1"/>
  <c r="G61" i="37" s="1"/>
  <c r="G8" i="37"/>
  <c r="G108" i="37" l="1"/>
  <c r="G107" i="37" s="1"/>
  <c r="G81" i="37"/>
  <c r="G93" i="36"/>
  <c r="G95" i="36"/>
  <c r="G144" i="37" l="1"/>
  <c r="G121" i="36"/>
  <c r="G102" i="36"/>
  <c r="G69" i="36" l="1"/>
  <c r="G134" i="36"/>
  <c r="G133" i="36" s="1"/>
  <c r="G132" i="36" s="1"/>
  <c r="G85" i="36" l="1"/>
  <c r="G84" i="36" s="1"/>
  <c r="G83" i="36" s="1"/>
  <c r="G82" i="36" s="1"/>
  <c r="G140" i="36"/>
  <c r="G139" i="36" s="1"/>
  <c r="G138" i="36" s="1"/>
  <c r="G137" i="36" s="1"/>
  <c r="G130" i="36"/>
  <c r="G129" i="36"/>
  <c r="G127" i="36"/>
  <c r="G126" i="36" s="1"/>
  <c r="G125" i="36" s="1"/>
  <c r="G124" i="36" s="1"/>
  <c r="G119" i="36"/>
  <c r="G114" i="36"/>
  <c r="G110" i="36"/>
  <c r="G94" i="36"/>
  <c r="G79" i="36"/>
  <c r="G78" i="36" s="1"/>
  <c r="G76" i="36"/>
  <c r="G75" i="36" s="1"/>
  <c r="G74" i="36" s="1"/>
  <c r="G73" i="36" s="1"/>
  <c r="G67" i="36"/>
  <c r="G65" i="36"/>
  <c r="G58" i="36"/>
  <c r="G54" i="36"/>
  <c r="G51" i="36"/>
  <c r="G45" i="36"/>
  <c r="G44" i="36" s="1"/>
  <c r="G42" i="36"/>
  <c r="G41" i="36" s="1"/>
  <c r="G40" i="36" s="1"/>
  <c r="G39" i="36" s="1"/>
  <c r="G34" i="36"/>
  <c r="G28" i="36"/>
  <c r="G25" i="36"/>
  <c r="G22" i="36"/>
  <c r="G21" i="36"/>
  <c r="G20" i="36" s="1"/>
  <c r="G19" i="36" s="1"/>
  <c r="G18" i="36" s="1"/>
  <c r="G17" i="36" s="1"/>
  <c r="G14" i="36"/>
  <c r="G13" i="36" s="1"/>
  <c r="G12" i="36" s="1"/>
  <c r="G11" i="36" s="1"/>
  <c r="G10" i="36" s="1"/>
  <c r="G9" i="36" s="1"/>
  <c r="G109" i="36" l="1"/>
  <c r="G64" i="36"/>
  <c r="G113" i="36"/>
  <c r="G50" i="36"/>
  <c r="G49" i="36" s="1"/>
  <c r="G48" i="36" s="1"/>
  <c r="G47" i="36" s="1"/>
  <c r="G72" i="36"/>
  <c r="G92" i="36"/>
  <c r="G8" i="36"/>
  <c r="G62" i="36" l="1"/>
  <c r="G61" i="36" s="1"/>
  <c r="G63" i="36"/>
  <c r="G107" i="36"/>
  <c r="G106" i="36" s="1"/>
  <c r="G105" i="36" s="1"/>
  <c r="G108" i="36"/>
  <c r="G81" i="36"/>
  <c r="G142" i="36" s="1"/>
  <c r="G34" i="35"/>
  <c r="G75" i="35" l="1"/>
  <c r="G76" i="35"/>
  <c r="G124" i="35" l="1"/>
  <c r="G123" i="35"/>
  <c r="G122" i="35" s="1"/>
  <c r="G121" i="35" s="1"/>
  <c r="G119" i="35"/>
  <c r="G118" i="35"/>
  <c r="G116" i="35"/>
  <c r="G115" i="35"/>
  <c r="G114" i="35" s="1"/>
  <c r="G113" i="35" s="1"/>
  <c r="G111" i="35"/>
  <c r="G106" i="35"/>
  <c r="G105" i="35" s="1"/>
  <c r="G102" i="35"/>
  <c r="G95" i="35"/>
  <c r="G90" i="35"/>
  <c r="G89" i="35"/>
  <c r="G88" i="35" s="1"/>
  <c r="G87" i="35" s="1"/>
  <c r="G82" i="35"/>
  <c r="G81" i="35"/>
  <c r="G80" i="35" s="1"/>
  <c r="G79" i="35" s="1"/>
  <c r="G78" i="35" s="1"/>
  <c r="G73" i="35"/>
  <c r="G72" i="35" s="1"/>
  <c r="G71" i="35" s="1"/>
  <c r="G70" i="35" s="1"/>
  <c r="G69" i="35" s="1"/>
  <c r="G67" i="35"/>
  <c r="G65" i="35"/>
  <c r="G58" i="35"/>
  <c r="G54" i="35"/>
  <c r="G51" i="35"/>
  <c r="G50" i="35" s="1"/>
  <c r="G49" i="35" s="1"/>
  <c r="G48" i="35" s="1"/>
  <c r="G47" i="35" s="1"/>
  <c r="G45" i="35"/>
  <c r="G44" i="35" s="1"/>
  <c r="G42" i="35"/>
  <c r="G41" i="35" s="1"/>
  <c r="G40" i="35" s="1"/>
  <c r="G39" i="35" s="1"/>
  <c r="G28" i="35"/>
  <c r="G25" i="35"/>
  <c r="G22" i="35"/>
  <c r="G21" i="35"/>
  <c r="G20" i="35"/>
  <c r="G19" i="35" s="1"/>
  <c r="G18" i="35" s="1"/>
  <c r="G17" i="35" s="1"/>
  <c r="G14" i="35"/>
  <c r="G13" i="35" s="1"/>
  <c r="G12" i="35" s="1"/>
  <c r="G11" i="35" s="1"/>
  <c r="G10" i="35" s="1"/>
  <c r="G9" i="35" s="1"/>
  <c r="G8" i="35" l="1"/>
  <c r="G64" i="35"/>
  <c r="G63" i="35" s="1"/>
  <c r="G62" i="35" s="1"/>
  <c r="G61" i="35" s="1"/>
  <c r="G101" i="35"/>
  <c r="G100" i="35" s="1"/>
  <c r="G99" i="35" s="1"/>
  <c r="G98" i="35" s="1"/>
  <c r="G97" i="35" s="1"/>
  <c r="G116" i="34"/>
  <c r="G126" i="35" l="1"/>
  <c r="G92" i="34"/>
  <c r="G28" i="34"/>
  <c r="G25" i="34"/>
  <c r="H25" i="25" l="1"/>
  <c r="G19" i="25"/>
  <c r="G20" i="25"/>
  <c r="G25" i="25"/>
  <c r="G18" i="25" l="1"/>
  <c r="G103" i="34"/>
  <c r="H144" i="25" l="1"/>
  <c r="H145" i="25" s="1"/>
  <c r="H147" i="25" s="1"/>
  <c r="G144" i="25"/>
  <c r="G145" i="25" s="1"/>
  <c r="G147" i="25" s="1"/>
  <c r="H117" i="25" l="1"/>
  <c r="H84" i="25"/>
  <c r="G84" i="25"/>
  <c r="G79" i="34"/>
  <c r="G78" i="34" s="1"/>
  <c r="G77" i="34" s="1"/>
  <c r="G76" i="34" s="1"/>
  <c r="G87" i="34"/>
  <c r="H79" i="25"/>
  <c r="H78" i="25" s="1"/>
  <c r="H77" i="25" s="1"/>
  <c r="H76" i="25" s="1"/>
  <c r="G79" i="25"/>
  <c r="G78" i="25" s="1"/>
  <c r="G77" i="25" s="1"/>
  <c r="G76" i="25" s="1"/>
  <c r="G108" i="34" l="1"/>
  <c r="G121" i="34" l="1"/>
  <c r="G120" i="34" s="1"/>
  <c r="G115" i="34"/>
  <c r="G113" i="34"/>
  <c r="G112" i="34" s="1"/>
  <c r="G111" i="34" s="1"/>
  <c r="G110" i="34" s="1"/>
  <c r="G99" i="34"/>
  <c r="G86" i="34"/>
  <c r="G85" i="34" s="1"/>
  <c r="G73" i="34"/>
  <c r="G72" i="34" s="1"/>
  <c r="G71" i="34" s="1"/>
  <c r="G70" i="34" s="1"/>
  <c r="G69" i="34" s="1"/>
  <c r="G67" i="34"/>
  <c r="G65" i="34"/>
  <c r="G58" i="34"/>
  <c r="G54" i="34"/>
  <c r="G51" i="34"/>
  <c r="G45" i="34"/>
  <c r="G44" i="34" s="1"/>
  <c r="G42" i="34"/>
  <c r="G41" i="34" s="1"/>
  <c r="G40" i="34" s="1"/>
  <c r="G39" i="34" s="1"/>
  <c r="G22" i="34"/>
  <c r="G21" i="34"/>
  <c r="G20" i="34" s="1"/>
  <c r="G14" i="34"/>
  <c r="G13" i="34" s="1"/>
  <c r="G12" i="34" s="1"/>
  <c r="G11" i="34" s="1"/>
  <c r="G10" i="34" s="1"/>
  <c r="G9" i="34" s="1"/>
  <c r="G117" i="25"/>
  <c r="H83" i="25"/>
  <c r="G83" i="25"/>
  <c r="H55" i="25"/>
  <c r="G55" i="25"/>
  <c r="H51" i="25"/>
  <c r="G51" i="25"/>
  <c r="G75" i="34" l="1"/>
  <c r="G84" i="34"/>
  <c r="G119" i="34"/>
  <c r="G118" i="34" s="1"/>
  <c r="G64" i="34"/>
  <c r="G63" i="34" s="1"/>
  <c r="G62" i="34" s="1"/>
  <c r="G61" i="34" s="1"/>
  <c r="G50" i="34"/>
  <c r="G49" i="34" s="1"/>
  <c r="G48" i="34" s="1"/>
  <c r="G47" i="34" s="1"/>
  <c r="G102" i="34"/>
  <c r="G98" i="34"/>
  <c r="G97" i="34" s="1"/>
  <c r="G96" i="34" s="1"/>
  <c r="G95" i="34" s="1"/>
  <c r="G94" i="34" s="1"/>
  <c r="G19" i="34"/>
  <c r="G18" i="34" s="1"/>
  <c r="G17" i="34" s="1"/>
  <c r="G8" i="34" s="1"/>
  <c r="H125" i="25"/>
  <c r="G125" i="25"/>
  <c r="H124" i="25"/>
  <c r="H123" i="25" s="1"/>
  <c r="H122" i="25" s="1"/>
  <c r="H121" i="25" s="1"/>
  <c r="H120" i="25" s="1"/>
  <c r="G124" i="25"/>
  <c r="G123" i="25" s="1"/>
  <c r="G122" i="25" s="1"/>
  <c r="G121" i="25" s="1"/>
  <c r="G120" i="25" s="1"/>
  <c r="H115" i="25"/>
  <c r="G115" i="25"/>
  <c r="H114" i="25"/>
  <c r="H113" i="25" s="1"/>
  <c r="H112" i="25" s="1"/>
  <c r="G114" i="25"/>
  <c r="G113" i="25" s="1"/>
  <c r="G112" i="25" s="1"/>
  <c r="H110" i="25"/>
  <c r="G110" i="25"/>
  <c r="H105" i="25"/>
  <c r="G105" i="25"/>
  <c r="G104" i="25" s="1"/>
  <c r="H104" i="25"/>
  <c r="H101" i="25"/>
  <c r="G101" i="25"/>
  <c r="H89" i="25"/>
  <c r="G89" i="25"/>
  <c r="H88" i="25"/>
  <c r="G88" i="25"/>
  <c r="H82" i="25"/>
  <c r="H81" i="25" s="1"/>
  <c r="H75" i="25" s="1"/>
  <c r="G82" i="25"/>
  <c r="G81" i="25" s="1"/>
  <c r="G75" i="25" s="1"/>
  <c r="H72" i="25"/>
  <c r="G72" i="25"/>
  <c r="H71" i="25"/>
  <c r="G71" i="25"/>
  <c r="G70" i="25" s="1"/>
  <c r="G69" i="25" s="1"/>
  <c r="G67" i="25" s="1"/>
  <c r="H70" i="25"/>
  <c r="H69" i="25" s="1"/>
  <c r="H67" i="25" s="1"/>
  <c r="H64" i="25"/>
  <c r="G64" i="25"/>
  <c r="H62" i="25"/>
  <c r="H61" i="25" s="1"/>
  <c r="H59" i="25" s="1"/>
  <c r="G62" i="25"/>
  <c r="G61" i="25" s="1"/>
  <c r="G59" i="25" s="1"/>
  <c r="G58" i="25" s="1"/>
  <c r="H48" i="25"/>
  <c r="G48" i="25"/>
  <c r="H42" i="25"/>
  <c r="G42" i="25"/>
  <c r="G41" i="25" s="1"/>
  <c r="H41" i="25"/>
  <c r="H39" i="25"/>
  <c r="G39" i="25"/>
  <c r="G38" i="25" s="1"/>
  <c r="G37" i="25" s="1"/>
  <c r="G36" i="25" s="1"/>
  <c r="H38" i="25"/>
  <c r="H37" i="25" s="1"/>
  <c r="H36" i="25" s="1"/>
  <c r="H22" i="25"/>
  <c r="G22" i="25"/>
  <c r="H21" i="25"/>
  <c r="G21" i="25"/>
  <c r="H14" i="25"/>
  <c r="H13" i="25" s="1"/>
  <c r="H12" i="25" s="1"/>
  <c r="H11" i="25" s="1"/>
  <c r="H10" i="25" s="1"/>
  <c r="H9" i="25" s="1"/>
  <c r="G14" i="25"/>
  <c r="G13" i="25" s="1"/>
  <c r="G12" i="25" s="1"/>
  <c r="G11" i="25" s="1"/>
  <c r="G10" i="25" s="1"/>
  <c r="G9" i="25" s="1"/>
  <c r="H127" i="25" l="1"/>
  <c r="G127" i="25"/>
  <c r="G60" i="25"/>
  <c r="H60" i="25"/>
  <c r="H58" i="25" s="1"/>
  <c r="G123" i="34"/>
  <c r="H100" i="25"/>
  <c r="H99" i="25" s="1"/>
  <c r="H98" i="25" s="1"/>
  <c r="H97" i="25" s="1"/>
  <c r="H96" i="25" s="1"/>
  <c r="G100" i="25"/>
  <c r="G99" i="25" s="1"/>
  <c r="G98" i="25" s="1"/>
  <c r="G97" i="25" s="1"/>
  <c r="G96" i="25" s="1"/>
  <c r="G47" i="25"/>
  <c r="G46" i="25" s="1"/>
  <c r="G45" i="25" s="1"/>
  <c r="G44" i="25" s="1"/>
  <c r="H47" i="25"/>
  <c r="H46" i="25" s="1"/>
  <c r="H45" i="25" s="1"/>
  <c r="H44" i="25" s="1"/>
  <c r="H20" i="25"/>
  <c r="H19" i="25" s="1"/>
  <c r="G17" i="25"/>
  <c r="G8" i="25" s="1"/>
  <c r="H18" i="25" l="1"/>
  <c r="H17" i="25" s="1"/>
  <c r="H8" i="25" s="1"/>
  <c r="H128" i="9"/>
  <c r="H100" i="9"/>
  <c r="H98" i="9" s="1"/>
  <c r="H97" i="9" s="1"/>
  <c r="H96" i="9" s="1"/>
  <c r="H95" i="9" s="1"/>
  <c r="H94" i="9" s="1"/>
  <c r="H93" i="9" s="1"/>
  <c r="H88" i="9" s="1"/>
  <c r="H159" i="9"/>
  <c r="H158" i="9" s="1"/>
  <c r="H157" i="9" s="1"/>
  <c r="H156" i="9" s="1"/>
  <c r="H155" i="9" s="1"/>
  <c r="H154" i="9" s="1"/>
  <c r="H152" i="9"/>
  <c r="H151" i="9" s="1"/>
  <c r="H150" i="9" s="1"/>
  <c r="H149" i="9" s="1"/>
  <c r="H146" i="9"/>
  <c r="H144" i="9"/>
  <c r="H142" i="9" s="1"/>
  <c r="H141" i="9" s="1"/>
  <c r="H140" i="9" s="1"/>
  <c r="H138" i="9"/>
  <c r="H137" i="9" s="1"/>
  <c r="H136" i="9" s="1"/>
  <c r="H135" i="9" s="1"/>
  <c r="H134" i="9" s="1"/>
  <c r="H127" i="9"/>
  <c r="H126" i="9" s="1"/>
  <c r="H123" i="9"/>
  <c r="H122" i="9"/>
  <c r="H121" i="9" s="1"/>
  <c r="H114" i="9"/>
  <c r="H113" i="9" s="1"/>
  <c r="H105" i="9" s="1"/>
  <c r="H110" i="9"/>
  <c r="H109" i="9" s="1"/>
  <c r="H108" i="9" s="1"/>
  <c r="H106" i="9"/>
  <c r="H83" i="9"/>
  <c r="H82" i="9" s="1"/>
  <c r="H81" i="9" s="1"/>
  <c r="H80" i="9" s="1"/>
  <c r="H74" i="9" s="1"/>
  <c r="H73" i="9" s="1"/>
  <c r="H78" i="9"/>
  <c r="H77" i="9" s="1"/>
  <c r="H76" i="9" s="1"/>
  <c r="H75" i="9" s="1"/>
  <c r="H69" i="9"/>
  <c r="H66" i="9"/>
  <c r="H64" i="9" s="1"/>
  <c r="H63" i="9" s="1"/>
  <c r="H62" i="9" s="1"/>
  <c r="H60" i="9" s="1"/>
  <c r="H57" i="9"/>
  <c r="H55" i="9"/>
  <c r="H54" i="9" s="1"/>
  <c r="H53" i="9" s="1"/>
  <c r="H50" i="9"/>
  <c r="H49" i="9" s="1"/>
  <c r="H48" i="9" s="1"/>
  <c r="H40" i="9"/>
  <c r="H39" i="9" s="1"/>
  <c r="H38" i="9" s="1"/>
  <c r="H37" i="9" s="1"/>
  <c r="H36" i="9" s="1"/>
  <c r="H25" i="9"/>
  <c r="H22" i="9"/>
  <c r="H21" i="9" s="1"/>
  <c r="H20" i="9" s="1"/>
  <c r="H14" i="9"/>
  <c r="H13" i="9" s="1"/>
  <c r="H12" i="9" s="1"/>
  <c r="H11" i="9" s="1"/>
  <c r="H10" i="9" s="1"/>
  <c r="H9" i="9" s="1"/>
  <c r="H19" i="9" l="1"/>
  <c r="H18" i="9" s="1"/>
  <c r="H17" i="9" s="1"/>
  <c r="H120" i="9"/>
  <c r="H118" i="9" s="1"/>
  <c r="H117" i="9" s="1"/>
  <c r="H8" i="9"/>
  <c r="H47" i="9"/>
  <c r="H46" i="9" s="1"/>
  <c r="H45" i="9" s="1"/>
  <c r="H119" i="9"/>
  <c r="H161" i="9" l="1"/>
</calcChain>
</file>

<file path=xl/sharedStrings.xml><?xml version="1.0" encoding="utf-8"?>
<sst xmlns="http://schemas.openxmlformats.org/spreadsheetml/2006/main" count="4268" uniqueCount="250">
  <si>
    <t>Распределение бюджетных ассигнований по разделам, подразделам, целевым</t>
  </si>
  <si>
    <t>Наименование</t>
  </si>
  <si>
    <t>ЦСР</t>
  </si>
  <si>
    <t>ВР</t>
  </si>
  <si>
    <t>КОСГУ</t>
  </si>
  <si>
    <t>Сумма</t>
  </si>
  <si>
    <t>Общегосударственные расходы</t>
  </si>
  <si>
    <t>Функционирование высшего должностного лица субъекта РФ и МО</t>
  </si>
  <si>
    <t>Руководство и управление в сфере установленных функций органов государственной власти субъектов РФ и орг. местного самоуправления</t>
  </si>
  <si>
    <t>100</t>
  </si>
  <si>
    <t>Расходы на выплату персоналу государственных органов</t>
  </si>
  <si>
    <t>01</t>
  </si>
  <si>
    <t>120</t>
  </si>
  <si>
    <t>Фонды оплаты груда и Страховые взносы</t>
  </si>
  <si>
    <t>Заработная, плата.</t>
  </si>
  <si>
    <t>121</t>
  </si>
  <si>
    <t>211</t>
  </si>
  <si>
    <t>Начисления на оплату труда</t>
  </si>
  <si>
    <t>213</t>
  </si>
  <si>
    <t>Функционирование Правительств РФ, высших исполнительных органов государственной власти субъектов РФ, местных администраций</t>
  </si>
  <si>
    <t>Руководство и управление в сфере- установленных функций органов государственной власти субъектов РФ в органов местного самоуправления</t>
  </si>
  <si>
    <t>Расходы на выплату персоналу в целях обеспечения выполнении функций государственными органами, казенными учреждениями, органами управления государственными внебюджетными фондами</t>
  </si>
  <si>
    <t>Фонды оплаты труда и страховые взносы</t>
  </si>
  <si>
    <t>Заработная плата</t>
  </si>
  <si>
    <t>Закупка товаров, работ и услуг для государственных нужд</t>
  </si>
  <si>
    <t>200</t>
  </si>
  <si>
    <t>Иные закупки товаров, работ и услуг дли государственных нужд</t>
  </si>
  <si>
    <t>240</t>
  </si>
  <si>
    <t>Прочая закупка товаров, работ и услуг для государственных нужд</t>
  </si>
  <si>
    <t>244</t>
  </si>
  <si>
    <t>223</t>
  </si>
  <si>
    <t>226</t>
  </si>
  <si>
    <t>Прочие расходы.</t>
  </si>
  <si>
    <t>290</t>
  </si>
  <si>
    <t>Увеличение стоимости материальных запасов</t>
  </si>
  <si>
    <t>340</t>
  </si>
  <si>
    <t>Иные закупки товаров, работ и услуг для государственных нужд</t>
  </si>
  <si>
    <t>Резервные фонды</t>
  </si>
  <si>
    <t>Резервные фонды.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</si>
  <si>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</si>
  <si>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</si>
  <si>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</si>
  <si>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</si>
  <si>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</si>
  <si>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Прочие расходы</t>
  </si>
  <si>
    <t>Национальная оборона</t>
  </si>
  <si>
    <t>Мобилизационная и вневоииская подготовка</t>
  </si>
  <si>
    <t>............................</t>
  </si>
  <si>
    <t>............................................................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</si>
  <si>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</si>
  <si>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органами, казенными учреждениями, органами управления</t>
  </si>
  <si>
    <t>02</t>
  </si>
  <si>
    <t>03</t>
  </si>
  <si>
    <t>Закупка товаров, работ и услуг для государственных нужл</t>
  </si>
  <si>
    <t>Закупка товаров, работ, услуг в сфере информационно-коммутшкационных технологий</t>
  </si>
  <si>
    <t>242</t>
  </si>
  <si>
    <t>Услуги связи</t>
  </si>
  <si>
    <t>221</t>
  </si>
  <si>
    <t>Транспортные услуги</t>
  </si>
  <si>
    <t>222</t>
  </si>
  <si>
    <t>Национальная экономика</t>
  </si>
  <si>
    <t>09</t>
  </si>
  <si>
    <t>04</t>
  </si>
  <si>
    <t>Услуги по содержанию имущества</t>
  </si>
  <si>
    <t>225</t>
  </si>
  <si>
    <t>Жилищно-коммунальное хозяйство</t>
  </si>
  <si>
    <t>05</t>
  </si>
  <si>
    <t>Коммунальное хозяйство</t>
  </si>
  <si>
    <t>Поддержка коммунального хозяйства</t>
  </si>
  <si>
    <t>Приобретение услуг</t>
  </si>
  <si>
    <t>Благоустройство</t>
  </si>
  <si>
    <t>08</t>
  </si>
  <si>
    <t>Культура</t>
  </si>
  <si>
    <t>Дворцы и дома культуры, другие учреждения культуры и средств массовой информации</t>
  </si>
  <si>
    <t>Обеспечение деятельности подведомственных учреждений</t>
  </si>
  <si>
    <t>111</t>
  </si>
  <si>
    <t>Иные закупки товаров, работ и услуг для государственных</t>
  </si>
  <si>
    <t>Коммунальные услуги</t>
  </si>
  <si>
    <t>500</t>
  </si>
  <si>
    <t>Прочие межбюджетные трансферты бюджетам субъектов РФ и муниципальных образований общего характера</t>
  </si>
  <si>
    <t>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</si>
  <si>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</si>
  <si>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Иные межбюджетные трансферты</t>
  </si>
  <si>
    <t>540</t>
  </si>
  <si>
    <t>Перечисления другим бюджетам бюджетной системы РФ</t>
  </si>
  <si>
    <t>251</t>
  </si>
  <si>
    <t>Рз</t>
  </si>
  <si>
    <t>Мероприятия в области коммунального хозяйства</t>
  </si>
  <si>
    <t>Пр</t>
  </si>
  <si>
    <t>Итого</t>
  </si>
  <si>
    <t>Глава муниципального образования</t>
  </si>
  <si>
    <t>Расходы на выплату персоналу в целях обеспечения выполнения функций государственными орг анами, казенными учреждениями, органами управления государе-гненными внебюджетными фондами</t>
  </si>
  <si>
    <t>коммунальные услуги</t>
  </si>
  <si>
    <t>приобретение услуг</t>
  </si>
  <si>
    <t>Закупка товаров, работ,услуг в сфере информ-ком.технологий</t>
  </si>
  <si>
    <t>арендная плата за пользование имуществом</t>
  </si>
  <si>
    <t>услуги по содержанию имущества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</si>
  <si>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</si>
  <si>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</si>
  <si>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предупреждениюи ликвидации последствий ЧС</t>
  </si>
  <si>
    <t>Дорожное хозяйство</t>
  </si>
  <si>
    <t xml:space="preserve">Закупка товаров, работ и услуг для государственных нужд </t>
  </si>
  <si>
    <t>организация и содержание мест захоронения</t>
  </si>
  <si>
    <t>Культура, кинематографии, средства массовой информации</t>
  </si>
  <si>
    <t>приобретение услуг, работ</t>
  </si>
  <si>
    <t>Прочие мероприятия по благоустройству</t>
  </si>
  <si>
    <t>Расходы «на выплату персоналу казенных учреждений</t>
  </si>
  <si>
    <t>Приложение   4</t>
  </si>
  <si>
    <t>Пособия и компенсации гражданам и иные соцвыплаты,кроме публичных нормативных обязательств</t>
  </si>
  <si>
    <t>Социальные выплаты гражданам</t>
  </si>
  <si>
    <t>Социальное обеспечение и иные выплаты</t>
  </si>
  <si>
    <t>Пенсии</t>
  </si>
  <si>
    <t xml:space="preserve">Социальное обеспечение </t>
  </si>
  <si>
    <t>Пенсионное обеспечение</t>
  </si>
  <si>
    <t>Межбюджетные трансферты бюджетам субъектов РФ и муниципальных образований общего характера</t>
  </si>
  <si>
    <t>Центральный аппарат</t>
  </si>
  <si>
    <t>71 1 2000</t>
  </si>
  <si>
    <t>71 1 2030</t>
  </si>
  <si>
    <t>71 1 2040</t>
  </si>
  <si>
    <t>71 9 0000</t>
  </si>
  <si>
    <t>71 9 3000</t>
  </si>
  <si>
    <t>73.0.3500</t>
  </si>
  <si>
    <t>73.0.3510</t>
  </si>
  <si>
    <t>75.1.4400</t>
  </si>
  <si>
    <t>Обслуживание государственного и муниципального долга</t>
  </si>
  <si>
    <t>13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</si>
  <si>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</si>
  <si>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</si>
  <si>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77.0.6000</t>
  </si>
  <si>
    <t>Процентные платежи по муниципальному долгу</t>
  </si>
  <si>
    <t>77.0.6001</t>
  </si>
  <si>
    <t>Обслуживание муниципального долга</t>
  </si>
  <si>
    <t>76.7.0110</t>
  </si>
  <si>
    <t>76.7.0111</t>
  </si>
  <si>
    <t>73.0.6005</t>
  </si>
  <si>
    <t>60.3.5118</t>
  </si>
  <si>
    <t>70.0.0000</t>
  </si>
  <si>
    <t>70.3.0000</t>
  </si>
  <si>
    <t>70.3.0600</t>
  </si>
  <si>
    <t>Содержание и управление дорожным хозяйством(дорожным фондом)</t>
  </si>
  <si>
    <t xml:space="preserve"> </t>
  </si>
  <si>
    <t>11</t>
  </si>
  <si>
    <t>Тихонова О.И.</t>
  </si>
  <si>
    <t>Глава Карымского  МО</t>
  </si>
  <si>
    <t>статьям и видам расходов классификации расходов бюджета Карымского МО</t>
  </si>
  <si>
    <t>72.1.2097</t>
  </si>
  <si>
    <t>72.0.3303</t>
  </si>
  <si>
    <t>Мероприятия в области спорта</t>
  </si>
  <si>
    <t>73.0.6001</t>
  </si>
  <si>
    <t>Осуществление обл. гос. Полномочия по определению перечня долж. Лиц органов местного самоуправления уполномоченных составлять протоколы об ад-ных  правонарушениях.</t>
  </si>
  <si>
    <t>71 7 0500</t>
  </si>
  <si>
    <r>
      <t xml:space="preserve">Муниципальная  программа </t>
    </r>
    <r>
      <rPr>
        <b/>
        <i/>
        <sz val="8"/>
        <rFont val="Times New Roman"/>
        <family val="1"/>
        <charset val="204"/>
      </rPr>
      <t xml:space="preserve">« </t>
    </r>
    <r>
      <rPr>
        <b/>
        <sz val="8"/>
        <rFont val="Times New Roman"/>
        <family val="1"/>
        <charset val="204"/>
      </rPr>
      <t xml:space="preserve">Развитие автомобильных дорог общего пользования местного значения  в Карымском сельском поселении» </t>
    </r>
  </si>
  <si>
    <r>
      <t xml:space="preserve">Расходы на выплату персоналу </t>
    </r>
    <r>
      <rPr>
        <b/>
        <i/>
        <sz val="8"/>
        <rFont val="Times New Roman"/>
        <family val="1"/>
        <charset val="204"/>
      </rPr>
      <t xml:space="preserve">в </t>
    </r>
    <r>
      <rPr>
        <b/>
        <sz val="8"/>
        <rFont val="Times New Roman"/>
        <family val="1"/>
        <charset val="204"/>
      </rPr>
      <t>целях обеспечении выполнений функций государственными органами, казенными учреждениями, органами управления государственными внебюджетными фондами</t>
    </r>
  </si>
  <si>
    <t>Заработная, плата, глава администрации</t>
  </si>
  <si>
    <t>Заработная плата аппарата управления</t>
  </si>
  <si>
    <t xml:space="preserve"> Выписка  </t>
  </si>
  <si>
    <t>из  проект бюджета Карымского МО</t>
  </si>
  <si>
    <t xml:space="preserve">  Бюджет  Карымского МО</t>
  </si>
  <si>
    <t>Увеличение стоимости основных фондов</t>
  </si>
  <si>
    <t xml:space="preserve"> на 2015 г. </t>
  </si>
  <si>
    <t>71.0.0000</t>
  </si>
  <si>
    <t>71.8.0100</t>
  </si>
  <si>
    <t>73.0.0102</t>
  </si>
  <si>
    <t>Государственная программа Иркутской области</t>
  </si>
  <si>
    <t>73. 0. 0299</t>
  </si>
  <si>
    <t>подпрограмма "Чистая вода."</t>
  </si>
  <si>
    <t>72.0.0105</t>
  </si>
  <si>
    <t>71.8.0105</t>
  </si>
  <si>
    <t>73.0.0105</t>
  </si>
  <si>
    <t>72.1.0105</t>
  </si>
  <si>
    <t xml:space="preserve"> к решению Думы Карымского МО № 111  от 15. 06. 2015г.</t>
  </si>
  <si>
    <t>распоряжение 50</t>
  </si>
  <si>
    <t>распоряжение  57,58 от 6. 08. 2015</t>
  </si>
  <si>
    <t xml:space="preserve">   Приложение   4</t>
  </si>
  <si>
    <t>70.302 51180</t>
  </si>
  <si>
    <t>73.000.60010</t>
  </si>
  <si>
    <t>70.000.00000</t>
  </si>
  <si>
    <t>70.300.00000</t>
  </si>
  <si>
    <t>70.300.06000</t>
  </si>
  <si>
    <t xml:space="preserve">    Бюджет  Карымского МО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</si>
  <si>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</si>
  <si>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Взносы по обязательному социальному страхованию на выплаты  по оплате труда работникам и иные выплаты работникам казенных учереждений </t>
  </si>
  <si>
    <t>Фонд  оплаты груда государственных (Муниципальных)органови взносы по обязательному социальному страхованию</t>
  </si>
  <si>
    <t>Фонд оплаты труда государственных (муниципальных) органов</t>
  </si>
  <si>
    <t>Фонд  оплаты труда государственных (Муниципальных)органови взносы по обязательному социальному страхованию</t>
  </si>
  <si>
    <t>Фонд оплаты трудаказенных учереждений</t>
  </si>
  <si>
    <t>Расходы на выплату персоналу государственных (муниципальных)органов</t>
  </si>
  <si>
    <t>71 100 20 110</t>
  </si>
  <si>
    <t>71.8.0001050</t>
  </si>
  <si>
    <t>763.0023060</t>
  </si>
  <si>
    <t>Другие вопросы в области национальной экономики</t>
  </si>
  <si>
    <t>73.000.60040</t>
  </si>
  <si>
    <t>73.000.72370</t>
  </si>
  <si>
    <t>транспортные услуги</t>
  </si>
  <si>
    <r>
      <t xml:space="preserve">Расходы на выплату персоналу </t>
    </r>
    <r>
      <rPr>
        <i/>
        <sz val="8"/>
        <rFont val="Times New Roman"/>
        <family val="1"/>
        <charset val="204"/>
      </rPr>
      <t xml:space="preserve">в </t>
    </r>
    <r>
      <rPr>
        <sz val="8"/>
        <rFont val="Times New Roman"/>
        <family val="1"/>
        <charset val="204"/>
      </rPr>
      <t>целях обеспечении выполнений функций государственными органами, казенными учреждениями, органами управления государственными внебюджетными фондами</t>
    </r>
  </si>
  <si>
    <t>751 00 41 100</t>
  </si>
  <si>
    <t>10</t>
  </si>
  <si>
    <t xml:space="preserve"> на 2017 г. </t>
  </si>
  <si>
    <t>2019 г.</t>
  </si>
  <si>
    <t>2017г.</t>
  </si>
  <si>
    <t>сумма</t>
  </si>
  <si>
    <t xml:space="preserve"> на 2018-19 г. </t>
  </si>
  <si>
    <t>2020 г.</t>
  </si>
  <si>
    <t>8м</t>
  </si>
  <si>
    <t>Арендная плата</t>
  </si>
  <si>
    <t xml:space="preserve"> к проекту бюджета   Мо Карымское сельское поселение на 2019-2020 годы..</t>
  </si>
  <si>
    <t>первоначальный</t>
  </si>
  <si>
    <t>вус</t>
  </si>
  <si>
    <t>гос.полном</t>
  </si>
  <si>
    <t>Арендная плата за пользование имуществом</t>
  </si>
  <si>
    <t>Работы и услуги по содержанию имущества</t>
  </si>
  <si>
    <t>Прочие работы, услуги</t>
  </si>
  <si>
    <t>Увеличение стоимости  основных средств</t>
  </si>
  <si>
    <t>Работы, услуги по содержаниб имущества</t>
  </si>
  <si>
    <t>Работы, услуги по содержанию имущества</t>
  </si>
  <si>
    <t>Всего</t>
  </si>
  <si>
    <t>Прочие работы. Услуги</t>
  </si>
  <si>
    <t>Увеличение стоимости иатериальных запасов</t>
  </si>
  <si>
    <t>увеличение стоимости материальных запасов</t>
  </si>
  <si>
    <t>ВСЕГО</t>
  </si>
  <si>
    <t xml:space="preserve">   Приложение   4-1</t>
  </si>
  <si>
    <t xml:space="preserve"> к решению Дума 13 от 27. 12. 2017 г.  О бюджете   Мо Карымское сельское поселение на 2018 год.</t>
  </si>
  <si>
    <t>Глава администрации Карымского МО</t>
  </si>
  <si>
    <t>Глава администрации  Карымского  МО</t>
  </si>
  <si>
    <t>12</t>
  </si>
  <si>
    <t>изменения решение Думы 20 от 25. 01. 2018 г.</t>
  </si>
  <si>
    <t>71.4.00.S2370</t>
  </si>
  <si>
    <t>73.0.00.60020</t>
  </si>
  <si>
    <t>75.1.00.41100</t>
  </si>
  <si>
    <t>76.3.00.23060</t>
  </si>
  <si>
    <t>72.1.00.20970</t>
  </si>
  <si>
    <t>77.0.00.60000</t>
  </si>
  <si>
    <t>70.3.00.06000</t>
  </si>
  <si>
    <t>73.0.00.60010</t>
  </si>
  <si>
    <t>72.0.00.29160</t>
  </si>
  <si>
    <t>71.8.00.01050</t>
  </si>
  <si>
    <t>70.3.02 51180</t>
  </si>
  <si>
    <t>71.7.00.73150</t>
  </si>
  <si>
    <t>71.9.00.29120</t>
  </si>
  <si>
    <t>71.1.00.20110</t>
  </si>
  <si>
    <t>изменения решение Думы 24 от 23. 03. 2018 г.</t>
  </si>
  <si>
    <t>73.0.00.60040</t>
  </si>
  <si>
    <t>изменения распоряж №30 от 2. 04. 18 г.</t>
  </si>
  <si>
    <t>изменения Дума №27 от 23. 04. 18 г.</t>
  </si>
  <si>
    <t>72.0.00.29430</t>
  </si>
  <si>
    <t>Образование</t>
  </si>
  <si>
    <t>07</t>
  </si>
  <si>
    <t>Профессиональная подготовка, переподготовка и повышение калификации</t>
  </si>
  <si>
    <t xml:space="preserve"> к   решения Думы  от 27. 12. 2017 г. №13 О бюджете   Мо Карымское сельское поселение на 2018 год.</t>
  </si>
  <si>
    <t>изменения Дума  от 22. 06. 2018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</si>
</sst>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0"/>
      <name val="Arial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vertAlign val="subscript"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11" fillId="0" borderId="0" applyFont="0" applyFill="0" applyBorder="0" applyAlignment="0" applyProtection="0"/>
  </cellStyleXfs>
  <cellXfs count="175">
    <xf numFmtId="0" fontId="0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10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8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 indent="1"/>
    </xf>
    <xf numFmtId="0" fontId="8" fillId="0" borderId="4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8" fillId="0" borderId="5" xfId="0" applyNumberFormat="1" applyFont="1" applyFill="1" applyBorder="1" applyAlignment="1" applyProtection="1">
      <alignment horizontal="right" vertical="top"/>
    </xf>
    <xf numFmtId="0" fontId="9" fillId="0" borderId="5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right" vertical="top" wrapText="1"/>
    </xf>
    <xf numFmtId="0" fontId="8" fillId="0" borderId="5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right"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49" fontId="8" fillId="0" borderId="1" xfId="0" applyNumberFormat="1" applyFont="1" applyFill="1" applyBorder="1" applyAlignment="1" applyProtection="1">
      <alignment horizontal="right" vertical="top" wrapText="1"/>
    </xf>
    <xf numFmtId="49" fontId="8" fillId="0" borderId="7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left" vertical="top" indent="10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left" vertical="top" indent="2"/>
    </xf>
    <xf numFmtId="0" fontId="4" fillId="0" borderId="5" xfId="0" applyNumberFormat="1" applyFont="1" applyFill="1" applyBorder="1" applyAlignment="1" applyProtection="1">
      <alignment horizontal="left" vertical="top" indent="1"/>
    </xf>
    <xf numFmtId="0" fontId="4" fillId="0" borderId="5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right"/>
    </xf>
    <xf numFmtId="2" fontId="5" fillId="0" borderId="1" xfId="1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8" fillId="0" borderId="1" xfId="0" applyNumberFormat="1" applyFont="1" applyFill="1" applyBorder="1" applyAlignment="1" applyProtection="1">
      <alignment horizontal="right" vertical="top" inden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49" fontId="8" fillId="0" borderId="5" xfId="0" applyNumberFormat="1" applyFont="1" applyFill="1" applyBorder="1" applyAlignment="1" applyProtection="1">
      <alignment horizontal="right" vertical="top"/>
    </xf>
    <xf numFmtId="2" fontId="8" fillId="0" borderId="1" xfId="1" applyNumberFormat="1" applyFont="1" applyFill="1" applyBorder="1" applyAlignment="1" applyProtection="1">
      <alignment horizontal="right" vertical="top"/>
    </xf>
    <xf numFmtId="2" fontId="6" fillId="0" borderId="0" xfId="1" applyNumberFormat="1" applyFont="1" applyFill="1" applyBorder="1" applyAlignment="1" applyProtection="1">
      <alignment vertical="top"/>
    </xf>
    <xf numFmtId="2" fontId="5" fillId="0" borderId="1" xfId="1" applyNumberFormat="1" applyFont="1" applyFill="1" applyBorder="1" applyAlignment="1" applyProtection="1">
      <alignment horizontal="center" vertical="top"/>
    </xf>
    <xf numFmtId="2" fontId="8" fillId="0" borderId="1" xfId="1" applyNumberFormat="1" applyFont="1" applyFill="1" applyBorder="1" applyAlignment="1" applyProtection="1">
      <alignment vertical="top" wrapText="1"/>
    </xf>
    <xf numFmtId="2" fontId="8" fillId="0" borderId="5" xfId="1" applyNumberFormat="1" applyFont="1" applyFill="1" applyBorder="1" applyAlignment="1" applyProtection="1">
      <alignment vertical="top" wrapText="1"/>
    </xf>
    <xf numFmtId="2" fontId="8" fillId="0" borderId="5" xfId="1" applyNumberFormat="1" applyFont="1" applyFill="1" applyBorder="1" applyAlignment="1" applyProtection="1">
      <alignment horizontal="right" vertical="top"/>
    </xf>
    <xf numFmtId="2" fontId="8" fillId="0" borderId="5" xfId="1" applyNumberFormat="1" applyFont="1" applyFill="1" applyBorder="1" applyAlignment="1" applyProtection="1">
      <alignment horizontal="right" vertical="top" wrapText="1"/>
    </xf>
    <xf numFmtId="2" fontId="9" fillId="0" borderId="1" xfId="1" applyNumberFormat="1" applyFont="1" applyFill="1" applyBorder="1" applyAlignment="1" applyProtection="1">
      <alignment horizontal="right" vertical="top"/>
    </xf>
    <xf numFmtId="2" fontId="6" fillId="0" borderId="1" xfId="1" applyNumberFormat="1" applyFont="1" applyFill="1" applyBorder="1" applyAlignment="1" applyProtection="1">
      <alignment horizontal="right" vertical="top"/>
    </xf>
    <xf numFmtId="2" fontId="12" fillId="0" borderId="1" xfId="1" applyNumberFormat="1" applyFont="1" applyFill="1" applyBorder="1" applyAlignment="1" applyProtection="1">
      <alignment horizontal="right" vertical="top"/>
    </xf>
    <xf numFmtId="2" fontId="0" fillId="0" borderId="0" xfId="0" applyNumberFormat="1" applyFont="1" applyFill="1" applyBorder="1" applyAlignment="1" applyProtection="1">
      <alignment vertical="top"/>
    </xf>
    <xf numFmtId="2" fontId="8" fillId="0" borderId="1" xfId="1" applyNumberFormat="1" applyFont="1" applyFill="1" applyBorder="1" applyAlignment="1" applyProtection="1">
      <alignment horizontal="right" vertical="top" wrapText="1"/>
    </xf>
    <xf numFmtId="2" fontId="5" fillId="0" borderId="5" xfId="1" applyNumberFormat="1" applyFont="1" applyFill="1" applyBorder="1" applyAlignment="1" applyProtection="1">
      <alignment horizontal="right" vertical="top" wrapText="1"/>
    </xf>
    <xf numFmtId="49" fontId="9" fillId="0" borderId="2" xfId="0" applyNumberFormat="1" applyFont="1" applyFill="1" applyBorder="1" applyAlignment="1" applyProtection="1">
      <alignment horizontal="right" vertical="top"/>
    </xf>
    <xf numFmtId="49" fontId="9" fillId="0" borderId="3" xfId="0" applyNumberFormat="1" applyFont="1" applyFill="1" applyBorder="1" applyAlignment="1" applyProtection="1">
      <alignment horizontal="right"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49" fontId="8" fillId="0" borderId="2" xfId="0" applyNumberFormat="1" applyFont="1" applyFill="1" applyBorder="1" applyAlignment="1" applyProtection="1">
      <alignment horizontal="right" vertical="top"/>
    </xf>
    <xf numFmtId="49" fontId="8" fillId="0" borderId="3" xfId="0" applyNumberFormat="1" applyFont="1" applyFill="1" applyBorder="1" applyAlignment="1" applyProtection="1">
      <alignment horizontal="right" vertical="top"/>
    </xf>
    <xf numFmtId="49" fontId="5" fillId="0" borderId="2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164" fontId="6" fillId="0" borderId="0" xfId="1" applyFont="1" applyFill="1" applyBorder="1" applyAlignment="1" applyProtection="1">
      <alignment vertical="top"/>
    </xf>
    <xf numFmtId="164" fontId="8" fillId="0" borderId="1" xfId="1" applyFont="1" applyFill="1" applyBorder="1" applyAlignment="1" applyProtection="1">
      <alignment horizontal="right" vertical="top"/>
    </xf>
    <xf numFmtId="164" fontId="5" fillId="0" borderId="1" xfId="1" applyFont="1" applyFill="1" applyBorder="1" applyAlignment="1" applyProtection="1">
      <alignment horizontal="right" vertical="top"/>
    </xf>
    <xf numFmtId="164" fontId="8" fillId="0" borderId="1" xfId="1" applyFont="1" applyFill="1" applyBorder="1" applyAlignment="1" applyProtection="1">
      <alignment vertical="top" wrapText="1"/>
    </xf>
    <xf numFmtId="164" fontId="8" fillId="0" borderId="5" xfId="1" applyFont="1" applyFill="1" applyBorder="1" applyAlignment="1" applyProtection="1">
      <alignment vertical="top" wrapText="1"/>
    </xf>
    <xf numFmtId="164" fontId="8" fillId="0" borderId="5" xfId="1" applyFont="1" applyFill="1" applyBorder="1" applyAlignment="1" applyProtection="1">
      <alignment horizontal="right" vertical="top"/>
    </xf>
    <xf numFmtId="164" fontId="8" fillId="0" borderId="5" xfId="1" applyFont="1" applyFill="1" applyBorder="1" applyAlignment="1" applyProtection="1">
      <alignment horizontal="right" vertical="top" wrapText="1"/>
    </xf>
    <xf numFmtId="164" fontId="6" fillId="0" borderId="1" xfId="1" applyFont="1" applyFill="1" applyBorder="1" applyAlignment="1" applyProtection="1">
      <alignment horizontal="right" vertical="top"/>
    </xf>
    <xf numFmtId="164" fontId="8" fillId="0" borderId="1" xfId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3" fontId="8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right" vertical="top" wrapText="1"/>
    </xf>
    <xf numFmtId="0" fontId="5" fillId="0" borderId="5" xfId="0" applyNumberFormat="1" applyFont="1" applyFill="1" applyBorder="1" applyAlignment="1" applyProtection="1">
      <alignment horizontal="right" vertical="top"/>
    </xf>
    <xf numFmtId="164" fontId="5" fillId="0" borderId="5" xfId="1" applyFont="1" applyFill="1" applyBorder="1" applyAlignment="1" applyProtection="1">
      <alignment horizontal="left" vertical="top" wrapText="1"/>
    </xf>
    <xf numFmtId="164" fontId="0" fillId="0" borderId="0" xfId="0" applyNumberFormat="1" applyFont="1" applyFill="1" applyBorder="1" applyAlignment="1" applyProtection="1">
      <alignment vertical="top"/>
    </xf>
    <xf numFmtId="0" fontId="6" fillId="0" borderId="8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center" vertical="top"/>
    </xf>
    <xf numFmtId="49" fontId="5" fillId="0" borderId="1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8" fillId="0" borderId="5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164" fontId="5" fillId="0" borderId="1" xfId="1" applyFont="1" applyFill="1" applyBorder="1" applyAlignment="1" applyProtection="1">
      <alignment horizontal="right" vertical="center"/>
    </xf>
    <xf numFmtId="164" fontId="8" fillId="0" borderId="3" xfId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49" fontId="0" fillId="0" borderId="0" xfId="0" applyNumberFormat="1" applyFont="1" applyFill="1" applyBorder="1" applyAlignment="1" applyProtection="1">
      <alignment vertical="top"/>
    </xf>
    <xf numFmtId="164" fontId="0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/>
    </xf>
    <xf numFmtId="164" fontId="8" fillId="0" borderId="0" xfId="1" applyFont="1" applyFill="1" applyBorder="1" applyAlignment="1" applyProtection="1">
      <alignment horizontal="right" vertical="center"/>
    </xf>
    <xf numFmtId="164" fontId="8" fillId="0" borderId="1" xfId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49" fontId="8" fillId="0" borderId="1" xfId="1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164" fontId="6" fillId="0" borderId="0" xfId="0" applyNumberFormat="1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top"/>
    </xf>
    <xf numFmtId="164" fontId="8" fillId="0" borderId="1" xfId="1" applyFont="1" applyFill="1" applyBorder="1" applyAlignment="1" applyProtection="1">
      <alignment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3" fontId="14" fillId="0" borderId="1" xfId="0" applyNumberFormat="1" applyFont="1" applyFill="1" applyBorder="1" applyAlignment="1" applyProtection="1">
      <alignment horizontal="right" vertical="top"/>
    </xf>
    <xf numFmtId="0" fontId="14" fillId="0" borderId="1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2" fillId="0" borderId="2" xfId="0" applyNumberFormat="1" applyFont="1" applyFill="1" applyBorder="1" applyAlignment="1" applyProtection="1">
      <alignment horizontal="right" vertical="top"/>
    </xf>
    <xf numFmtId="49" fontId="2" fillId="0" borderId="3" xfId="0" applyNumberFormat="1" applyFont="1" applyFill="1" applyBorder="1" applyAlignment="1" applyProtection="1">
      <alignment horizontal="right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right" vertical="top"/>
    </xf>
    <xf numFmtId="49" fontId="9" fillId="0" borderId="3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9" fontId="8" fillId="0" borderId="1" xfId="0" applyNumberFormat="1" applyFont="1" applyFill="1" applyBorder="1" applyAlignment="1" applyProtection="1">
      <alignment horizontal="right" vertical="top"/>
    </xf>
    <xf numFmtId="49" fontId="8" fillId="0" borderId="2" xfId="0" applyNumberFormat="1" applyFont="1" applyFill="1" applyBorder="1" applyAlignment="1" applyProtection="1">
      <alignment horizontal="right" vertical="top"/>
    </xf>
    <xf numFmtId="49" fontId="8" fillId="0" borderId="3" xfId="0" applyNumberFormat="1" applyFont="1" applyFill="1" applyBorder="1" applyAlignment="1" applyProtection="1">
      <alignment horizontal="right" vertical="top"/>
    </xf>
    <xf numFmtId="49" fontId="5" fillId="0" borderId="2" xfId="0" applyNumberFormat="1" applyFont="1" applyFill="1" applyBorder="1" applyAlignment="1" applyProtection="1">
      <alignment horizontal="right" vertical="top"/>
    </xf>
    <xf numFmtId="49" fontId="5" fillId="0" borderId="3" xfId="0" applyNumberFormat="1" applyFont="1" applyFill="1" applyBorder="1" applyAlignment="1" applyProtection="1">
      <alignment horizontal="right" vertical="top"/>
    </xf>
    <xf numFmtId="49" fontId="5" fillId="0" borderId="6" xfId="0" applyNumberFormat="1" applyFont="1" applyFill="1" applyBorder="1" applyAlignment="1" applyProtection="1">
      <alignment horizontal="right"/>
    </xf>
    <xf numFmtId="49" fontId="5" fillId="0" borderId="7" xfId="0" applyNumberFormat="1" applyFont="1" applyFill="1" applyBorder="1" applyAlignment="1" applyProtection="1">
      <alignment horizontal="right"/>
    </xf>
    <xf numFmtId="0" fontId="6" fillId="0" borderId="2" xfId="0" applyNumberFormat="1" applyFont="1" applyFill="1" applyBorder="1" applyAlignment="1" applyProtection="1">
      <alignment horizontal="right" vertical="top"/>
    </xf>
    <xf numFmtId="0" fontId="6" fillId="0" borderId="3" xfId="0" applyNumberFormat="1" applyFont="1" applyFill="1" applyBorder="1" applyAlignment="1" applyProtection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36" sqref="J36"/>
    </sheetView>
  </sheetViews>
  <sheetFormatPr defaultRowHeight="12.75" x14ac:dyDescent="0.2"/>
  <cols>
    <col min="1" max="1" width="38.42578125" customWidth="1"/>
    <col min="2" max="2" width="9.140625" hidden="1" customWidth="1"/>
    <col min="3" max="3" width="3.7109375" customWidth="1"/>
    <col min="4" max="4" width="5.28515625" customWidth="1"/>
    <col min="5" max="5" width="11" bestFit="1" customWidth="1"/>
    <col min="6" max="6" width="6.5703125" customWidth="1"/>
    <col min="7" max="7" width="7.28515625" customWidth="1"/>
  </cols>
  <sheetData>
    <row r="1" spans="1:8" x14ac:dyDescent="0.2">
      <c r="A1" s="2" t="s">
        <v>155</v>
      </c>
      <c r="B1" s="3"/>
      <c r="C1" s="4"/>
      <c r="D1" s="4"/>
      <c r="E1" s="4"/>
      <c r="F1" s="4"/>
      <c r="G1" s="4"/>
      <c r="H1" s="4"/>
    </row>
    <row r="2" spans="1:8" x14ac:dyDescent="0.2">
      <c r="A2" s="47"/>
      <c r="B2" s="3"/>
      <c r="C2" s="4"/>
      <c r="D2" s="4"/>
      <c r="E2" s="4"/>
      <c r="F2" s="4"/>
      <c r="G2" s="4"/>
      <c r="H2" s="4"/>
    </row>
    <row r="3" spans="1:8" x14ac:dyDescent="0.2">
      <c r="A3" s="2" t="s">
        <v>156</v>
      </c>
      <c r="B3" s="3"/>
      <c r="C3" s="4"/>
      <c r="D3" s="4"/>
      <c r="E3" s="4"/>
      <c r="F3" s="4"/>
      <c r="G3" s="4"/>
      <c r="H3" s="4"/>
    </row>
    <row r="4" spans="1:8" x14ac:dyDescent="0.2">
      <c r="A4" s="47" t="s">
        <v>197</v>
      </c>
      <c r="B4" s="3"/>
      <c r="C4" s="4"/>
      <c r="D4" s="4"/>
      <c r="E4" s="4"/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6" t="s">
        <v>140</v>
      </c>
      <c r="B6" s="4"/>
      <c r="C6" s="4"/>
      <c r="D6" s="4"/>
      <c r="E6" s="4"/>
      <c r="F6" s="4"/>
      <c r="G6" s="4"/>
      <c r="H6" s="4"/>
    </row>
    <row r="7" spans="1:8" x14ac:dyDescent="0.2">
      <c r="A7" s="1"/>
      <c r="B7" s="1"/>
      <c r="C7" s="1"/>
      <c r="D7" s="1"/>
      <c r="E7" s="1"/>
      <c r="F7" s="1"/>
      <c r="G7" s="1"/>
      <c r="H7" s="1" t="s">
        <v>199</v>
      </c>
    </row>
    <row r="8" spans="1:8" x14ac:dyDescent="0.2">
      <c r="A8" s="48" t="s">
        <v>1</v>
      </c>
      <c r="B8" s="159" t="s">
        <v>86</v>
      </c>
      <c r="C8" s="160"/>
      <c r="D8" s="49" t="s">
        <v>88</v>
      </c>
      <c r="E8" s="50" t="s">
        <v>2</v>
      </c>
      <c r="F8" s="51" t="s">
        <v>3</v>
      </c>
      <c r="G8" s="51" t="s">
        <v>4</v>
      </c>
      <c r="H8" s="52" t="s">
        <v>5</v>
      </c>
    </row>
    <row r="9" spans="1:8" x14ac:dyDescent="0.2">
      <c r="A9" s="5" t="s">
        <v>153</v>
      </c>
      <c r="B9" s="157" t="s">
        <v>11</v>
      </c>
      <c r="C9" s="158"/>
      <c r="D9" s="46" t="s">
        <v>51</v>
      </c>
      <c r="E9" s="40">
        <v>7110020110</v>
      </c>
      <c r="F9" s="39" t="s">
        <v>15</v>
      </c>
      <c r="G9" s="39" t="s">
        <v>16</v>
      </c>
      <c r="H9" s="39">
        <v>352900</v>
      </c>
    </row>
    <row r="10" spans="1:8" x14ac:dyDescent="0.2">
      <c r="A10" s="5" t="s">
        <v>154</v>
      </c>
      <c r="B10" s="157" t="s">
        <v>11</v>
      </c>
      <c r="C10" s="158"/>
      <c r="D10" s="45" t="s">
        <v>62</v>
      </c>
      <c r="E10" s="40">
        <v>7110020110</v>
      </c>
      <c r="F10" s="39" t="s">
        <v>15</v>
      </c>
      <c r="G10" s="39" t="s">
        <v>16</v>
      </c>
      <c r="H10" s="39">
        <v>869257</v>
      </c>
    </row>
    <row r="11" spans="1:8" x14ac:dyDescent="0.2">
      <c r="A11" s="115"/>
      <c r="B11" s="116"/>
      <c r="C11" s="116"/>
      <c r="D11" s="117"/>
      <c r="E11" s="118"/>
      <c r="F11" s="119"/>
      <c r="G11" s="119"/>
      <c r="H11" s="119"/>
    </row>
    <row r="12" spans="1:8" x14ac:dyDescent="0.2">
      <c r="A12" s="115"/>
      <c r="B12" s="116"/>
      <c r="C12" s="116"/>
      <c r="D12" s="117"/>
      <c r="E12" s="118"/>
      <c r="F12" s="119"/>
      <c r="G12" s="119"/>
      <c r="H12" s="119"/>
    </row>
    <row r="13" spans="1:8" x14ac:dyDescent="0.2">
      <c r="A13" s="115"/>
      <c r="B13" s="116"/>
      <c r="C13" s="116"/>
      <c r="D13" s="117"/>
      <c r="E13" s="118"/>
      <c r="F13" s="119"/>
      <c r="G13" s="119"/>
      <c r="H13" s="119"/>
    </row>
    <row r="14" spans="1:8" x14ac:dyDescent="0.2">
      <c r="A14" s="115"/>
      <c r="B14" s="116"/>
      <c r="C14" s="116"/>
      <c r="D14" s="117"/>
      <c r="E14" s="118"/>
      <c r="F14" s="119"/>
      <c r="G14" s="119"/>
      <c r="H14" s="119"/>
    </row>
    <row r="15" spans="1:8" x14ac:dyDescent="0.2">
      <c r="A15" s="115"/>
      <c r="B15" s="116"/>
      <c r="C15" s="116"/>
      <c r="D15" s="117"/>
      <c r="E15" s="118"/>
      <c r="F15" s="119"/>
      <c r="G15" s="119"/>
      <c r="H15" s="119"/>
    </row>
    <row r="16" spans="1:8" x14ac:dyDescent="0.2">
      <c r="A16" s="115"/>
      <c r="B16" s="116"/>
      <c r="C16" s="116"/>
      <c r="D16" s="117"/>
      <c r="E16" s="118"/>
      <c r="F16" s="119"/>
      <c r="G16" s="119"/>
      <c r="H16" s="119"/>
    </row>
    <row r="18" spans="1:9" x14ac:dyDescent="0.2">
      <c r="A18" s="2" t="s">
        <v>155</v>
      </c>
    </row>
    <row r="19" spans="1:9" x14ac:dyDescent="0.2">
      <c r="A19" s="47"/>
    </row>
    <row r="20" spans="1:9" x14ac:dyDescent="0.2">
      <c r="A20" s="2" t="s">
        <v>156</v>
      </c>
    </row>
    <row r="21" spans="1:9" x14ac:dyDescent="0.2">
      <c r="A21" s="47" t="s">
        <v>201</v>
      </c>
    </row>
    <row r="22" spans="1:9" x14ac:dyDescent="0.2">
      <c r="A22" s="4"/>
    </row>
    <row r="24" spans="1:9" x14ac:dyDescent="0.2">
      <c r="A24" s="1"/>
      <c r="B24" s="1"/>
      <c r="C24" s="1"/>
      <c r="D24" s="1"/>
      <c r="E24" s="1"/>
      <c r="F24" s="1"/>
      <c r="G24" s="1"/>
      <c r="H24" s="1">
        <v>2018</v>
      </c>
      <c r="I24" s="114">
        <v>2019</v>
      </c>
    </row>
    <row r="25" spans="1:9" x14ac:dyDescent="0.2">
      <c r="A25" s="48" t="s">
        <v>1</v>
      </c>
      <c r="B25" s="159" t="s">
        <v>86</v>
      </c>
      <c r="C25" s="160"/>
      <c r="D25" s="49" t="s">
        <v>88</v>
      </c>
      <c r="E25" s="50" t="s">
        <v>2</v>
      </c>
      <c r="F25" s="51" t="s">
        <v>3</v>
      </c>
      <c r="G25" s="51" t="s">
        <v>4</v>
      </c>
      <c r="H25" s="52" t="s">
        <v>5</v>
      </c>
      <c r="I25" s="114" t="s">
        <v>200</v>
      </c>
    </row>
    <row r="26" spans="1:9" x14ac:dyDescent="0.2">
      <c r="A26" s="5" t="s">
        <v>153</v>
      </c>
      <c r="B26" s="157" t="s">
        <v>11</v>
      </c>
      <c r="C26" s="158"/>
      <c r="D26" s="46" t="s">
        <v>51</v>
      </c>
      <c r="E26" s="40">
        <v>7110020110</v>
      </c>
      <c r="F26" s="39" t="s">
        <v>15</v>
      </c>
      <c r="G26" s="39" t="s">
        <v>16</v>
      </c>
      <c r="H26" s="39">
        <v>352900</v>
      </c>
      <c r="I26" s="114">
        <v>352900</v>
      </c>
    </row>
    <row r="27" spans="1:9" x14ac:dyDescent="0.2">
      <c r="A27" s="5" t="s">
        <v>154</v>
      </c>
      <c r="B27" s="157" t="s">
        <v>11</v>
      </c>
      <c r="C27" s="158"/>
      <c r="D27" s="45" t="s">
        <v>62</v>
      </c>
      <c r="E27" s="40">
        <v>7110020110</v>
      </c>
      <c r="F27" s="39" t="s">
        <v>15</v>
      </c>
      <c r="G27" s="39" t="s">
        <v>16</v>
      </c>
      <c r="H27" s="39">
        <v>653792</v>
      </c>
      <c r="I27" s="114">
        <v>523545</v>
      </c>
    </row>
  </sheetData>
  <mergeCells count="6">
    <mergeCell ref="B27:C27"/>
    <mergeCell ref="B10:C10"/>
    <mergeCell ref="B9:C9"/>
    <mergeCell ref="B8:C8"/>
    <mergeCell ref="B25:C25"/>
    <mergeCell ref="B26:C26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opLeftCell="A127" workbookViewId="0">
      <selection activeCell="H128" sqref="H128"/>
    </sheetView>
  </sheetViews>
  <sheetFormatPr defaultRowHeight="12.75" x14ac:dyDescent="0.2"/>
  <cols>
    <col min="1" max="1" width="50.85546875" customWidth="1"/>
    <col min="2" max="2" width="4.140625" customWidth="1"/>
    <col min="3" max="3" width="9.140625" hidden="1" customWidth="1"/>
    <col min="4" max="4" width="5.140625" customWidth="1"/>
    <col min="6" max="6" width="6.5703125" customWidth="1"/>
    <col min="8" max="8" width="13.140625" customWidth="1"/>
    <col min="10" max="10" width="13.85546875" customWidth="1"/>
  </cols>
  <sheetData>
    <row r="1" spans="1:10" x14ac:dyDescent="0.2">
      <c r="A1" s="79" t="s">
        <v>107</v>
      </c>
      <c r="B1" s="7"/>
      <c r="C1" s="8"/>
      <c r="D1" s="8"/>
      <c r="E1" s="8"/>
      <c r="F1" s="8"/>
      <c r="G1" s="8"/>
      <c r="H1" s="60"/>
    </row>
    <row r="2" spans="1:10" x14ac:dyDescent="0.2">
      <c r="A2" s="80" t="s">
        <v>170</v>
      </c>
      <c r="B2" s="163" t="s">
        <v>172</v>
      </c>
      <c r="C2" s="163"/>
      <c r="D2" s="163"/>
      <c r="E2" s="163"/>
      <c r="F2" s="163"/>
      <c r="G2" s="163"/>
      <c r="H2" s="60"/>
    </row>
    <row r="3" spans="1:10" x14ac:dyDescent="0.2">
      <c r="A3" s="79" t="s">
        <v>157</v>
      </c>
      <c r="B3" s="7"/>
      <c r="C3" s="8"/>
      <c r="D3" s="8"/>
      <c r="E3" s="8"/>
      <c r="F3" s="8"/>
      <c r="G3" s="8"/>
      <c r="H3" s="60"/>
    </row>
    <row r="4" spans="1:10" x14ac:dyDescent="0.2">
      <c r="A4" s="80" t="s">
        <v>159</v>
      </c>
      <c r="B4" s="7"/>
      <c r="C4" s="8"/>
      <c r="D4" s="163" t="s">
        <v>171</v>
      </c>
      <c r="E4" s="163"/>
      <c r="F4" s="163"/>
      <c r="G4" s="163"/>
      <c r="H4" s="163"/>
    </row>
    <row r="5" spans="1:10" x14ac:dyDescent="0.2">
      <c r="A5" s="9" t="s">
        <v>0</v>
      </c>
      <c r="B5" s="8"/>
      <c r="C5" s="8"/>
      <c r="D5" s="8"/>
      <c r="E5" s="8"/>
      <c r="F5" s="8"/>
      <c r="G5" s="8"/>
      <c r="H5" s="60"/>
    </row>
    <row r="6" spans="1:10" x14ac:dyDescent="0.2">
      <c r="A6" s="9" t="s">
        <v>144</v>
      </c>
      <c r="B6" s="8"/>
      <c r="C6" s="8"/>
      <c r="D6" s="8"/>
      <c r="E6" s="8"/>
      <c r="F6" s="8"/>
      <c r="G6" s="8"/>
      <c r="H6" s="60"/>
    </row>
    <row r="7" spans="1:10" x14ac:dyDescent="0.2">
      <c r="A7" s="10" t="s">
        <v>1</v>
      </c>
      <c r="B7" s="164" t="s">
        <v>86</v>
      </c>
      <c r="C7" s="165"/>
      <c r="D7" s="11" t="s">
        <v>88</v>
      </c>
      <c r="E7" s="12" t="s">
        <v>2</v>
      </c>
      <c r="F7" s="13" t="s">
        <v>3</v>
      </c>
      <c r="G7" s="13" t="s">
        <v>4</v>
      </c>
      <c r="H7" s="61" t="s">
        <v>5</v>
      </c>
    </row>
    <row r="8" spans="1:10" x14ac:dyDescent="0.2">
      <c r="A8" s="17" t="s">
        <v>6</v>
      </c>
      <c r="B8" s="166" t="s">
        <v>11</v>
      </c>
      <c r="C8" s="166"/>
      <c r="D8" s="31"/>
      <c r="E8" s="33"/>
      <c r="F8" s="33"/>
      <c r="G8" s="33"/>
      <c r="H8" s="59">
        <f>H9+H17+H36+H42</f>
        <v>3651734.13</v>
      </c>
    </row>
    <row r="9" spans="1:10" ht="21" x14ac:dyDescent="0.2">
      <c r="A9" s="15" t="s">
        <v>7</v>
      </c>
      <c r="B9" s="166" t="s">
        <v>11</v>
      </c>
      <c r="C9" s="166"/>
      <c r="D9" s="74" t="s">
        <v>51</v>
      </c>
      <c r="E9" s="32"/>
      <c r="F9" s="32"/>
      <c r="G9" s="32"/>
      <c r="H9" s="59">
        <f>H10</f>
        <v>918813.13</v>
      </c>
    </row>
    <row r="10" spans="1:10" ht="31.5" x14ac:dyDescent="0.2">
      <c r="A10" s="16" t="s">
        <v>8</v>
      </c>
      <c r="B10" s="166" t="s">
        <v>11</v>
      </c>
      <c r="C10" s="166"/>
      <c r="D10" s="74" t="s">
        <v>51</v>
      </c>
      <c r="E10" s="30" t="s">
        <v>116</v>
      </c>
      <c r="F10" s="32"/>
      <c r="G10" s="32"/>
      <c r="H10" s="59">
        <f>H11</f>
        <v>918813.13</v>
      </c>
    </row>
    <row r="11" spans="1:10" x14ac:dyDescent="0.2">
      <c r="A11" s="14" t="s">
        <v>90</v>
      </c>
      <c r="B11" s="167" t="s">
        <v>11</v>
      </c>
      <c r="C11" s="168"/>
      <c r="D11" s="74" t="s">
        <v>51</v>
      </c>
      <c r="E11" s="30" t="s">
        <v>117</v>
      </c>
      <c r="F11" s="32"/>
      <c r="G11" s="32"/>
      <c r="H11" s="59">
        <f>H12</f>
        <v>918813.13</v>
      </c>
    </row>
    <row r="12" spans="1:10" ht="42" x14ac:dyDescent="0.2">
      <c r="A12" s="16" t="s">
        <v>91</v>
      </c>
      <c r="B12" s="161" t="s">
        <v>11</v>
      </c>
      <c r="C12" s="162"/>
      <c r="D12" s="74" t="s">
        <v>51</v>
      </c>
      <c r="E12" s="30" t="s">
        <v>117</v>
      </c>
      <c r="F12" s="30" t="s">
        <v>9</v>
      </c>
      <c r="G12" s="32"/>
      <c r="H12" s="59">
        <f>H13</f>
        <v>918813.13</v>
      </c>
    </row>
    <row r="13" spans="1:10" x14ac:dyDescent="0.2">
      <c r="A13" s="18" t="s">
        <v>10</v>
      </c>
      <c r="B13" s="161" t="s">
        <v>11</v>
      </c>
      <c r="C13" s="162"/>
      <c r="D13" s="74" t="s">
        <v>51</v>
      </c>
      <c r="E13" s="30" t="s">
        <v>117</v>
      </c>
      <c r="F13" s="30" t="s">
        <v>12</v>
      </c>
      <c r="G13" s="32"/>
      <c r="H13" s="59">
        <f>H14</f>
        <v>918813.13</v>
      </c>
    </row>
    <row r="14" spans="1:10" x14ac:dyDescent="0.15">
      <c r="A14" s="18" t="s">
        <v>13</v>
      </c>
      <c r="B14" s="161" t="s">
        <v>11</v>
      </c>
      <c r="C14" s="162"/>
      <c r="D14" s="74" t="s">
        <v>51</v>
      </c>
      <c r="E14" s="30" t="s">
        <v>117</v>
      </c>
      <c r="F14" s="53">
        <v>121</v>
      </c>
      <c r="G14" s="32"/>
      <c r="H14" s="59">
        <f>H15+H16</f>
        <v>918813.13</v>
      </c>
    </row>
    <row r="15" spans="1:10" x14ac:dyDescent="0.2">
      <c r="A15" s="19" t="s">
        <v>14</v>
      </c>
      <c r="B15" s="161" t="s">
        <v>11</v>
      </c>
      <c r="C15" s="162"/>
      <c r="D15" s="74" t="s">
        <v>51</v>
      </c>
      <c r="E15" s="30" t="s">
        <v>117</v>
      </c>
      <c r="F15" s="31" t="s">
        <v>15</v>
      </c>
      <c r="G15" s="31" t="s">
        <v>16</v>
      </c>
      <c r="H15" s="54">
        <v>705694</v>
      </c>
      <c r="J15" s="69"/>
    </row>
    <row r="16" spans="1:10" x14ac:dyDescent="0.2">
      <c r="A16" s="19" t="s">
        <v>17</v>
      </c>
      <c r="B16" s="161" t="s">
        <v>11</v>
      </c>
      <c r="C16" s="162"/>
      <c r="D16" s="74" t="s">
        <v>51</v>
      </c>
      <c r="E16" s="30" t="s">
        <v>117</v>
      </c>
      <c r="F16" s="31" t="s">
        <v>15</v>
      </c>
      <c r="G16" s="31" t="s">
        <v>18</v>
      </c>
      <c r="H16" s="54">
        <v>213119.13</v>
      </c>
      <c r="J16" s="69"/>
    </row>
    <row r="17" spans="1:10" ht="31.5" x14ac:dyDescent="0.2">
      <c r="A17" s="15" t="s">
        <v>19</v>
      </c>
      <c r="B17" s="161" t="s">
        <v>11</v>
      </c>
      <c r="C17" s="162"/>
      <c r="D17" s="74" t="s">
        <v>62</v>
      </c>
      <c r="E17" s="32"/>
      <c r="F17" s="32"/>
      <c r="G17" s="32"/>
      <c r="H17" s="59">
        <f>H18</f>
        <v>2702221</v>
      </c>
    </row>
    <row r="18" spans="1:10" ht="31.5" x14ac:dyDescent="0.2">
      <c r="A18" s="16" t="s">
        <v>20</v>
      </c>
      <c r="B18" s="161" t="s">
        <v>11</v>
      </c>
      <c r="C18" s="162"/>
      <c r="D18" s="74" t="s">
        <v>62</v>
      </c>
      <c r="E18" s="30" t="s">
        <v>116</v>
      </c>
      <c r="F18" s="32"/>
      <c r="G18" s="32"/>
      <c r="H18" s="59">
        <f>H19+H28</f>
        <v>2702221</v>
      </c>
    </row>
    <row r="19" spans="1:10" x14ac:dyDescent="0.2">
      <c r="A19" s="18" t="s">
        <v>115</v>
      </c>
      <c r="B19" s="161" t="s">
        <v>11</v>
      </c>
      <c r="C19" s="162"/>
      <c r="D19" s="74" t="s">
        <v>62</v>
      </c>
      <c r="E19" s="30" t="s">
        <v>118</v>
      </c>
      <c r="F19" s="32"/>
      <c r="G19" s="32"/>
      <c r="H19" s="59">
        <f>H20+H25</f>
        <v>2702221</v>
      </c>
    </row>
    <row r="20" spans="1:10" ht="42" x14ac:dyDescent="0.2">
      <c r="A20" s="16" t="s">
        <v>21</v>
      </c>
      <c r="B20" s="161" t="s">
        <v>11</v>
      </c>
      <c r="C20" s="162"/>
      <c r="D20" s="74" t="s">
        <v>62</v>
      </c>
      <c r="E20" s="30" t="s">
        <v>118</v>
      </c>
      <c r="F20" s="30" t="s">
        <v>9</v>
      </c>
      <c r="G20" s="32"/>
      <c r="H20" s="59">
        <f>H21</f>
        <v>2325771</v>
      </c>
    </row>
    <row r="21" spans="1:10" ht="11.1" customHeight="1" x14ac:dyDescent="0.2">
      <c r="A21" s="18" t="s">
        <v>10</v>
      </c>
      <c r="B21" s="161" t="s">
        <v>11</v>
      </c>
      <c r="C21" s="162"/>
      <c r="D21" s="74" t="s">
        <v>62</v>
      </c>
      <c r="E21" s="30" t="s">
        <v>118</v>
      </c>
      <c r="F21" s="30" t="s">
        <v>12</v>
      </c>
      <c r="G21" s="32"/>
      <c r="H21" s="59">
        <f>H22</f>
        <v>2325771</v>
      </c>
    </row>
    <row r="22" spans="1:10" ht="11.1" customHeight="1" x14ac:dyDescent="0.2">
      <c r="A22" s="18" t="s">
        <v>22</v>
      </c>
      <c r="B22" s="161" t="s">
        <v>11</v>
      </c>
      <c r="C22" s="162"/>
      <c r="D22" s="74" t="s">
        <v>62</v>
      </c>
      <c r="E22" s="30" t="s">
        <v>118</v>
      </c>
      <c r="F22" s="30" t="s">
        <v>15</v>
      </c>
      <c r="G22" s="32"/>
      <c r="H22" s="59">
        <f>H23+H24</f>
        <v>2325771</v>
      </c>
    </row>
    <row r="23" spans="1:10" ht="11.1" customHeight="1" x14ac:dyDescent="0.2">
      <c r="A23" s="19" t="s">
        <v>23</v>
      </c>
      <c r="B23" s="161" t="s">
        <v>11</v>
      </c>
      <c r="C23" s="162"/>
      <c r="D23" s="74" t="s">
        <v>62</v>
      </c>
      <c r="E23" s="30" t="s">
        <v>118</v>
      </c>
      <c r="F23" s="31" t="s">
        <v>15</v>
      </c>
      <c r="G23" s="31" t="s">
        <v>16</v>
      </c>
      <c r="H23" s="54">
        <v>1786306</v>
      </c>
      <c r="J23" s="69"/>
    </row>
    <row r="24" spans="1:10" ht="11.1" customHeight="1" x14ac:dyDescent="0.2">
      <c r="A24" s="19" t="s">
        <v>17</v>
      </c>
      <c r="B24" s="161" t="s">
        <v>11</v>
      </c>
      <c r="C24" s="162"/>
      <c r="D24" s="74" t="s">
        <v>62</v>
      </c>
      <c r="E24" s="30" t="s">
        <v>118</v>
      </c>
      <c r="F24" s="31" t="s">
        <v>15</v>
      </c>
      <c r="G24" s="31" t="s">
        <v>18</v>
      </c>
      <c r="H24" s="54">
        <v>539465</v>
      </c>
      <c r="J24" s="69"/>
    </row>
    <row r="25" spans="1:10" ht="11.1" customHeight="1" x14ac:dyDescent="0.2">
      <c r="A25" s="16" t="s">
        <v>24</v>
      </c>
      <c r="B25" s="161" t="s">
        <v>11</v>
      </c>
      <c r="C25" s="162"/>
      <c r="D25" s="74" t="s">
        <v>62</v>
      </c>
      <c r="E25" s="30" t="s">
        <v>118</v>
      </c>
      <c r="F25" s="30" t="s">
        <v>25</v>
      </c>
      <c r="G25" s="32"/>
      <c r="H25" s="59">
        <f>H27+H29+H31+H32+H33+H34+H35</f>
        <v>376450</v>
      </c>
    </row>
    <row r="26" spans="1:10" ht="11.1" customHeight="1" x14ac:dyDescent="0.2">
      <c r="A26" s="20" t="s">
        <v>26</v>
      </c>
      <c r="B26" s="161" t="s">
        <v>11</v>
      </c>
      <c r="C26" s="162"/>
      <c r="D26" s="74" t="s">
        <v>62</v>
      </c>
      <c r="E26" s="30" t="s">
        <v>118</v>
      </c>
      <c r="F26" s="30" t="s">
        <v>27</v>
      </c>
      <c r="G26" s="32"/>
      <c r="H26" s="59"/>
    </row>
    <row r="27" spans="1:10" ht="11.1" customHeight="1" x14ac:dyDescent="0.2">
      <c r="A27" s="21" t="s">
        <v>94</v>
      </c>
      <c r="B27" s="161" t="s">
        <v>11</v>
      </c>
      <c r="C27" s="162"/>
      <c r="D27" s="74" t="s">
        <v>62</v>
      </c>
      <c r="E27" s="30" t="s">
        <v>118</v>
      </c>
      <c r="F27" s="31">
        <v>242</v>
      </c>
      <c r="G27" s="22">
        <v>221</v>
      </c>
      <c r="H27" s="54">
        <v>7000</v>
      </c>
    </row>
    <row r="28" spans="1:10" ht="11.1" customHeight="1" x14ac:dyDescent="0.2">
      <c r="A28" s="20" t="s">
        <v>28</v>
      </c>
      <c r="B28" s="161" t="s">
        <v>11</v>
      </c>
      <c r="C28" s="162"/>
      <c r="D28" s="74" t="s">
        <v>62</v>
      </c>
      <c r="E28" s="30" t="s">
        <v>118</v>
      </c>
      <c r="F28" s="30" t="s">
        <v>29</v>
      </c>
      <c r="G28" s="32"/>
      <c r="H28" s="59"/>
    </row>
    <row r="29" spans="1:10" ht="11.1" customHeight="1" x14ac:dyDescent="0.2">
      <c r="A29" s="19" t="s">
        <v>92</v>
      </c>
      <c r="B29" s="161" t="s">
        <v>11</v>
      </c>
      <c r="C29" s="162"/>
      <c r="D29" s="74" t="s">
        <v>62</v>
      </c>
      <c r="E29" s="30" t="s">
        <v>118</v>
      </c>
      <c r="F29" s="31" t="s">
        <v>29</v>
      </c>
      <c r="G29" s="31" t="s">
        <v>30</v>
      </c>
      <c r="H29" s="54">
        <v>103700</v>
      </c>
    </row>
    <row r="30" spans="1:10" ht="11.1" customHeight="1" x14ac:dyDescent="0.2">
      <c r="A30" s="19" t="s">
        <v>95</v>
      </c>
      <c r="B30" s="161" t="s">
        <v>11</v>
      </c>
      <c r="C30" s="162"/>
      <c r="D30" s="74" t="s">
        <v>62</v>
      </c>
      <c r="E30" s="30" t="s">
        <v>118</v>
      </c>
      <c r="F30" s="31">
        <v>244</v>
      </c>
      <c r="G30" s="31">
        <v>224</v>
      </c>
      <c r="H30" s="54"/>
    </row>
    <row r="31" spans="1:10" ht="11.1" customHeight="1" x14ac:dyDescent="0.2">
      <c r="A31" s="19" t="s">
        <v>96</v>
      </c>
      <c r="B31" s="161" t="s">
        <v>11</v>
      </c>
      <c r="C31" s="162"/>
      <c r="D31" s="74" t="s">
        <v>62</v>
      </c>
      <c r="E31" s="30" t="s">
        <v>118</v>
      </c>
      <c r="F31" s="31">
        <v>244</v>
      </c>
      <c r="G31" s="31">
        <v>225</v>
      </c>
      <c r="H31" s="54">
        <v>13000</v>
      </c>
    </row>
    <row r="32" spans="1:10" ht="11.1" customHeight="1" x14ac:dyDescent="0.2">
      <c r="A32" s="19" t="s">
        <v>93</v>
      </c>
      <c r="B32" s="161" t="s">
        <v>11</v>
      </c>
      <c r="C32" s="162"/>
      <c r="D32" s="74" t="s">
        <v>62</v>
      </c>
      <c r="E32" s="30" t="s">
        <v>118</v>
      </c>
      <c r="F32" s="31" t="s">
        <v>29</v>
      </c>
      <c r="G32" s="31" t="s">
        <v>31</v>
      </c>
      <c r="H32" s="54">
        <v>45000</v>
      </c>
    </row>
    <row r="33" spans="1:8" x14ac:dyDescent="0.2">
      <c r="A33" s="19" t="s">
        <v>158</v>
      </c>
      <c r="B33" s="161" t="s">
        <v>11</v>
      </c>
      <c r="C33" s="162"/>
      <c r="D33" s="74" t="s">
        <v>62</v>
      </c>
      <c r="E33" s="30" t="s">
        <v>118</v>
      </c>
      <c r="F33" s="31" t="s">
        <v>29</v>
      </c>
      <c r="G33" s="31">
        <v>310</v>
      </c>
      <c r="H33" s="54">
        <v>15000</v>
      </c>
    </row>
    <row r="34" spans="1:8" x14ac:dyDescent="0.2">
      <c r="A34" s="19" t="s">
        <v>34</v>
      </c>
      <c r="B34" s="161" t="s">
        <v>11</v>
      </c>
      <c r="C34" s="162"/>
      <c r="D34" s="74" t="s">
        <v>62</v>
      </c>
      <c r="E34" s="30" t="s">
        <v>118</v>
      </c>
      <c r="F34" s="31" t="s">
        <v>29</v>
      </c>
      <c r="G34" s="31" t="s">
        <v>35</v>
      </c>
      <c r="H34" s="54">
        <v>150806</v>
      </c>
    </row>
    <row r="35" spans="1:8" x14ac:dyDescent="0.2">
      <c r="A35" s="19" t="s">
        <v>32</v>
      </c>
      <c r="B35" s="161" t="s">
        <v>11</v>
      </c>
      <c r="C35" s="162"/>
      <c r="D35" s="74" t="s">
        <v>62</v>
      </c>
      <c r="E35" s="30" t="s">
        <v>118</v>
      </c>
      <c r="F35" s="31">
        <v>852</v>
      </c>
      <c r="G35" s="31" t="s">
        <v>33</v>
      </c>
      <c r="H35" s="54">
        <v>41944</v>
      </c>
    </row>
    <row r="36" spans="1:8" x14ac:dyDescent="0.2">
      <c r="A36" s="18" t="s">
        <v>37</v>
      </c>
      <c r="B36" s="161" t="s">
        <v>11</v>
      </c>
      <c r="C36" s="162"/>
      <c r="D36" s="74">
        <v>11</v>
      </c>
      <c r="E36" s="32"/>
      <c r="F36" s="32"/>
      <c r="G36" s="32"/>
      <c r="H36" s="59">
        <f>H37</f>
        <v>30000</v>
      </c>
    </row>
    <row r="37" spans="1:8" x14ac:dyDescent="0.2">
      <c r="A37" s="18" t="s">
        <v>38</v>
      </c>
      <c r="B37" s="161" t="s">
        <v>11</v>
      </c>
      <c r="C37" s="162"/>
      <c r="D37" s="74">
        <v>11</v>
      </c>
      <c r="E37" s="30" t="s">
        <v>119</v>
      </c>
      <c r="F37" s="32"/>
      <c r="G37" s="32"/>
      <c r="H37" s="59">
        <f>H38</f>
        <v>30000</v>
      </c>
    </row>
    <row r="38" spans="1:8" x14ac:dyDescent="0.2">
      <c r="A38" s="18" t="s">
        <v>39</v>
      </c>
      <c r="B38" s="161" t="s">
        <v>11</v>
      </c>
      <c r="C38" s="162"/>
      <c r="D38" s="74">
        <v>11</v>
      </c>
      <c r="E38" s="30" t="s">
        <v>120</v>
      </c>
      <c r="F38" s="32"/>
      <c r="G38" s="32"/>
      <c r="H38" s="59">
        <f>H39</f>
        <v>30000</v>
      </c>
    </row>
    <row r="39" spans="1:8" x14ac:dyDescent="0.2">
      <c r="A39" s="18" t="s">
        <v>40</v>
      </c>
      <c r="B39" s="161" t="s">
        <v>11</v>
      </c>
      <c r="C39" s="162"/>
      <c r="D39" s="74">
        <v>11</v>
      </c>
      <c r="E39" s="30" t="s">
        <v>120</v>
      </c>
      <c r="F39" s="30" t="s">
        <v>41</v>
      </c>
      <c r="G39" s="32"/>
      <c r="H39" s="59">
        <f>H40</f>
        <v>30000</v>
      </c>
    </row>
    <row r="40" spans="1:8" x14ac:dyDescent="0.2">
      <c r="A40" s="18" t="s">
        <v>42</v>
      </c>
      <c r="B40" s="161" t="s">
        <v>11</v>
      </c>
      <c r="C40" s="162"/>
      <c r="D40" s="74">
        <v>11</v>
      </c>
      <c r="E40" s="30" t="s">
        <v>120</v>
      </c>
      <c r="F40" s="30" t="s">
        <v>43</v>
      </c>
      <c r="G40" s="32"/>
      <c r="H40" s="59">
        <f>H41</f>
        <v>30000</v>
      </c>
    </row>
    <row r="41" spans="1:8" x14ac:dyDescent="0.2">
      <c r="A41" s="19" t="s">
        <v>44</v>
      </c>
      <c r="B41" s="161" t="s">
        <v>11</v>
      </c>
      <c r="C41" s="162"/>
      <c r="D41" s="41">
        <v>11</v>
      </c>
      <c r="E41" s="30" t="s">
        <v>120</v>
      </c>
      <c r="F41" s="31" t="s">
        <v>43</v>
      </c>
      <c r="G41" s="31" t="s">
        <v>33</v>
      </c>
      <c r="H41" s="54">
        <v>30000</v>
      </c>
    </row>
    <row r="42" spans="1:8" ht="31.5" x14ac:dyDescent="0.2">
      <c r="A42" s="16" t="s">
        <v>149</v>
      </c>
      <c r="B42" s="72" t="s">
        <v>11</v>
      </c>
      <c r="C42" s="73"/>
      <c r="D42" s="41"/>
      <c r="E42" s="30"/>
      <c r="F42" s="31"/>
      <c r="G42" s="31"/>
      <c r="H42" s="59">
        <v>700</v>
      </c>
    </row>
    <row r="43" spans="1:8" ht="33.75" x14ac:dyDescent="0.2">
      <c r="A43" s="23" t="s">
        <v>149</v>
      </c>
      <c r="B43" s="72" t="s">
        <v>11</v>
      </c>
      <c r="C43" s="73"/>
      <c r="D43" s="41" t="s">
        <v>125</v>
      </c>
      <c r="E43" s="30" t="s">
        <v>150</v>
      </c>
      <c r="F43" s="31">
        <v>244</v>
      </c>
      <c r="G43" s="31">
        <v>300</v>
      </c>
      <c r="H43" s="54">
        <v>700</v>
      </c>
    </row>
    <row r="44" spans="1:8" ht="33.75" x14ac:dyDescent="0.2">
      <c r="A44" s="23" t="s">
        <v>149</v>
      </c>
      <c r="B44" s="72" t="s">
        <v>11</v>
      </c>
      <c r="C44" s="73"/>
      <c r="D44" s="41" t="s">
        <v>125</v>
      </c>
      <c r="E44" s="30" t="s">
        <v>150</v>
      </c>
      <c r="F44" s="31">
        <v>244</v>
      </c>
      <c r="G44" s="31">
        <v>340</v>
      </c>
      <c r="H44" s="54">
        <v>700</v>
      </c>
    </row>
    <row r="45" spans="1:8" x14ac:dyDescent="0.2">
      <c r="A45" s="18" t="s">
        <v>45</v>
      </c>
      <c r="B45" s="75" t="s">
        <v>51</v>
      </c>
      <c r="C45" s="76"/>
      <c r="D45" s="42"/>
      <c r="E45" s="32"/>
      <c r="F45" s="32"/>
      <c r="G45" s="32"/>
      <c r="H45" s="59">
        <f>H46</f>
        <v>177600</v>
      </c>
    </row>
    <row r="46" spans="1:8" x14ac:dyDescent="0.2">
      <c r="A46" s="18" t="s">
        <v>46</v>
      </c>
      <c r="B46" s="75" t="s">
        <v>51</v>
      </c>
      <c r="C46" s="76"/>
      <c r="D46" s="43" t="s">
        <v>52</v>
      </c>
      <c r="E46" s="32"/>
      <c r="F46" s="30" t="s">
        <v>47</v>
      </c>
      <c r="G46" s="30" t="s">
        <v>48</v>
      </c>
      <c r="H46" s="62">
        <f>H47</f>
        <v>177600</v>
      </c>
    </row>
    <row r="47" spans="1:8" ht="21" x14ac:dyDescent="0.2">
      <c r="A47" s="16" t="s">
        <v>49</v>
      </c>
      <c r="B47" s="75" t="s">
        <v>51</v>
      </c>
      <c r="C47" s="76"/>
      <c r="D47" s="43" t="s">
        <v>52</v>
      </c>
      <c r="E47" s="30" t="s">
        <v>135</v>
      </c>
      <c r="F47" s="34"/>
      <c r="G47" s="34"/>
      <c r="H47" s="63">
        <f>H48+H53</f>
        <v>177600</v>
      </c>
    </row>
    <row r="48" spans="1:8" ht="31.5" x14ac:dyDescent="0.2">
      <c r="A48" s="20" t="s">
        <v>50</v>
      </c>
      <c r="B48" s="75" t="s">
        <v>51</v>
      </c>
      <c r="C48" s="76"/>
      <c r="D48" s="43" t="s">
        <v>52</v>
      </c>
      <c r="E48" s="30" t="s">
        <v>135</v>
      </c>
      <c r="F48" s="30" t="s">
        <v>9</v>
      </c>
      <c r="G48" s="32"/>
      <c r="H48" s="59">
        <f>H49</f>
        <v>177600</v>
      </c>
    </row>
    <row r="49" spans="1:8" x14ac:dyDescent="0.2">
      <c r="A49" s="14" t="s">
        <v>10</v>
      </c>
      <c r="B49" s="75" t="s">
        <v>51</v>
      </c>
      <c r="C49" s="76"/>
      <c r="D49" s="43" t="s">
        <v>52</v>
      </c>
      <c r="E49" s="30" t="s">
        <v>135</v>
      </c>
      <c r="F49" s="34">
        <v>120</v>
      </c>
      <c r="G49" s="35"/>
      <c r="H49" s="64">
        <f>H50</f>
        <v>177600</v>
      </c>
    </row>
    <row r="50" spans="1:8" x14ac:dyDescent="0.2">
      <c r="A50" s="14" t="s">
        <v>22</v>
      </c>
      <c r="B50" s="75" t="s">
        <v>51</v>
      </c>
      <c r="C50" s="76"/>
      <c r="D50" s="43" t="s">
        <v>52</v>
      </c>
      <c r="E50" s="30" t="s">
        <v>135</v>
      </c>
      <c r="F50" s="30">
        <v>121</v>
      </c>
      <c r="G50" s="32"/>
      <c r="H50" s="59">
        <f>H51+H52</f>
        <v>177600</v>
      </c>
    </row>
    <row r="51" spans="1:8" x14ac:dyDescent="0.2">
      <c r="A51" s="55" t="s">
        <v>23</v>
      </c>
      <c r="B51" s="75" t="s">
        <v>51</v>
      </c>
      <c r="C51" s="78"/>
      <c r="D51" s="43" t="s">
        <v>52</v>
      </c>
      <c r="E51" s="30" t="s">
        <v>135</v>
      </c>
      <c r="F51" s="31" t="s">
        <v>15</v>
      </c>
      <c r="G51" s="31" t="s">
        <v>16</v>
      </c>
      <c r="H51" s="54">
        <v>136404</v>
      </c>
    </row>
    <row r="52" spans="1:8" x14ac:dyDescent="0.2">
      <c r="A52" s="55" t="s">
        <v>17</v>
      </c>
      <c r="B52" s="75" t="s">
        <v>51</v>
      </c>
      <c r="C52" s="78"/>
      <c r="D52" s="43" t="s">
        <v>52</v>
      </c>
      <c r="E52" s="30" t="s">
        <v>135</v>
      </c>
      <c r="F52" s="31" t="s">
        <v>15</v>
      </c>
      <c r="G52" s="31" t="s">
        <v>18</v>
      </c>
      <c r="H52" s="54">
        <v>41196</v>
      </c>
    </row>
    <row r="53" spans="1:8" x14ac:dyDescent="0.2">
      <c r="A53" s="14" t="s">
        <v>53</v>
      </c>
      <c r="B53" s="75" t="s">
        <v>51</v>
      </c>
      <c r="C53" s="44"/>
      <c r="D53" s="43" t="s">
        <v>52</v>
      </c>
      <c r="E53" s="30" t="s">
        <v>135</v>
      </c>
      <c r="F53" s="30" t="s">
        <v>25</v>
      </c>
      <c r="G53" s="32"/>
      <c r="H53" s="70">
        <f>H54</f>
        <v>0</v>
      </c>
    </row>
    <row r="54" spans="1:8" x14ac:dyDescent="0.2">
      <c r="A54" s="15" t="s">
        <v>36</v>
      </c>
      <c r="B54" s="75" t="s">
        <v>51</v>
      </c>
      <c r="C54" s="76"/>
      <c r="D54" s="43" t="s">
        <v>52</v>
      </c>
      <c r="E54" s="30" t="s">
        <v>135</v>
      </c>
      <c r="F54" s="30" t="s">
        <v>27</v>
      </c>
      <c r="G54" s="32"/>
      <c r="H54" s="59">
        <f>H55+H57</f>
        <v>0</v>
      </c>
    </row>
    <row r="55" spans="1:8" ht="21" x14ac:dyDescent="0.2">
      <c r="A55" s="15" t="s">
        <v>54</v>
      </c>
      <c r="B55" s="75" t="s">
        <v>51</v>
      </c>
      <c r="C55" s="76"/>
      <c r="D55" s="43" t="s">
        <v>52</v>
      </c>
      <c r="E55" s="30" t="s">
        <v>135</v>
      </c>
      <c r="F55" s="30" t="s">
        <v>55</v>
      </c>
      <c r="G55" s="32"/>
      <c r="H55" s="59">
        <f>H56</f>
        <v>0</v>
      </c>
    </row>
    <row r="56" spans="1:8" x14ac:dyDescent="0.2">
      <c r="A56" s="55" t="s">
        <v>56</v>
      </c>
      <c r="B56" s="75" t="s">
        <v>51</v>
      </c>
      <c r="C56" s="78"/>
      <c r="D56" s="43" t="s">
        <v>52</v>
      </c>
      <c r="E56" s="30" t="s">
        <v>135</v>
      </c>
      <c r="F56" s="31" t="s">
        <v>55</v>
      </c>
      <c r="G56" s="31" t="s">
        <v>57</v>
      </c>
      <c r="H56" s="54"/>
    </row>
    <row r="57" spans="1:8" ht="21" x14ac:dyDescent="0.2">
      <c r="A57" s="15" t="s">
        <v>28</v>
      </c>
      <c r="B57" s="75" t="s">
        <v>51</v>
      </c>
      <c r="C57" s="76"/>
      <c r="D57" s="43" t="s">
        <v>52</v>
      </c>
      <c r="E57" s="30" t="s">
        <v>135</v>
      </c>
      <c r="F57" s="30" t="s">
        <v>29</v>
      </c>
      <c r="G57" s="32"/>
      <c r="H57" s="59">
        <f>H58+H59</f>
        <v>0</v>
      </c>
    </row>
    <row r="58" spans="1:8" x14ac:dyDescent="0.2">
      <c r="A58" s="55" t="s">
        <v>58</v>
      </c>
      <c r="B58" s="75" t="s">
        <v>51</v>
      </c>
      <c r="C58" s="78"/>
      <c r="D58" s="43" t="s">
        <v>52</v>
      </c>
      <c r="E58" s="30" t="s">
        <v>135</v>
      </c>
      <c r="F58" s="31" t="s">
        <v>29</v>
      </c>
      <c r="G58" s="31" t="s">
        <v>59</v>
      </c>
      <c r="H58" s="54"/>
    </row>
    <row r="59" spans="1:8" x14ac:dyDescent="0.2">
      <c r="A59" s="55" t="s">
        <v>34</v>
      </c>
      <c r="B59" s="75" t="s">
        <v>51</v>
      </c>
      <c r="C59" s="78"/>
      <c r="D59" s="43" t="s">
        <v>52</v>
      </c>
      <c r="E59" s="30" t="s">
        <v>135</v>
      </c>
      <c r="F59" s="31" t="s">
        <v>29</v>
      </c>
      <c r="G59" s="31" t="s">
        <v>35</v>
      </c>
      <c r="H59" s="54">
        <v>0</v>
      </c>
    </row>
    <row r="60" spans="1:8" ht="21" x14ac:dyDescent="0.2">
      <c r="A60" s="15" t="s">
        <v>97</v>
      </c>
      <c r="B60" s="75" t="s">
        <v>52</v>
      </c>
      <c r="C60" s="76"/>
      <c r="D60" s="74"/>
      <c r="E60" s="30"/>
      <c r="F60" s="30"/>
      <c r="G60" s="30"/>
      <c r="H60" s="59">
        <f>H62</f>
        <v>220330</v>
      </c>
    </row>
    <row r="61" spans="1:8" ht="21" x14ac:dyDescent="0.2">
      <c r="A61" s="15" t="s">
        <v>98</v>
      </c>
      <c r="B61" s="75" t="s">
        <v>52</v>
      </c>
      <c r="C61" s="76"/>
      <c r="D61" s="74" t="s">
        <v>61</v>
      </c>
      <c r="E61" s="30"/>
      <c r="F61" s="30"/>
      <c r="G61" s="30"/>
      <c r="H61" s="59" t="s">
        <v>140</v>
      </c>
    </row>
    <row r="62" spans="1:8" x14ac:dyDescent="0.2">
      <c r="A62" s="15" t="s">
        <v>99</v>
      </c>
      <c r="B62" s="75" t="s">
        <v>52</v>
      </c>
      <c r="C62" s="76"/>
      <c r="D62" s="74" t="s">
        <v>61</v>
      </c>
      <c r="E62" s="30" t="s">
        <v>160</v>
      </c>
      <c r="F62" s="30"/>
      <c r="G62" s="30"/>
      <c r="H62" s="59">
        <f>H63</f>
        <v>220330</v>
      </c>
    </row>
    <row r="63" spans="1:8" x14ac:dyDescent="0.2">
      <c r="A63" s="15" t="s">
        <v>53</v>
      </c>
      <c r="B63" s="75" t="s">
        <v>52</v>
      </c>
      <c r="C63" s="76"/>
      <c r="D63" s="74" t="s">
        <v>61</v>
      </c>
      <c r="E63" s="30" t="s">
        <v>161</v>
      </c>
      <c r="F63" s="30">
        <v>200</v>
      </c>
      <c r="G63" s="30"/>
      <c r="H63" s="59">
        <f>H64</f>
        <v>220330</v>
      </c>
    </row>
    <row r="64" spans="1:8" x14ac:dyDescent="0.2">
      <c r="A64" s="15" t="s">
        <v>36</v>
      </c>
      <c r="B64" s="75" t="s">
        <v>52</v>
      </c>
      <c r="C64" s="76"/>
      <c r="D64" s="74" t="s">
        <v>61</v>
      </c>
      <c r="E64" s="30" t="s">
        <v>161</v>
      </c>
      <c r="F64" s="30">
        <v>240</v>
      </c>
      <c r="G64" s="30"/>
      <c r="H64" s="59">
        <f>H65+H66+H69</f>
        <v>220330</v>
      </c>
    </row>
    <row r="65" spans="1:8" x14ac:dyDescent="0.2">
      <c r="A65" s="19" t="s">
        <v>93</v>
      </c>
      <c r="B65" s="75" t="s">
        <v>52</v>
      </c>
      <c r="C65" s="78"/>
      <c r="D65" s="74" t="s">
        <v>61</v>
      </c>
      <c r="E65" s="30" t="s">
        <v>161</v>
      </c>
      <c r="F65" s="31">
        <v>244</v>
      </c>
      <c r="G65" s="31">
        <v>226</v>
      </c>
      <c r="H65" s="54">
        <v>150330</v>
      </c>
    </row>
    <row r="66" spans="1:8" x14ac:dyDescent="0.2">
      <c r="A66" s="15" t="s">
        <v>36</v>
      </c>
      <c r="B66" s="75" t="s">
        <v>52</v>
      </c>
      <c r="C66" s="78"/>
      <c r="D66" s="74" t="s">
        <v>61</v>
      </c>
      <c r="E66" s="30" t="s">
        <v>161</v>
      </c>
      <c r="F66" s="31">
        <v>244</v>
      </c>
      <c r="G66" s="31">
        <v>300</v>
      </c>
      <c r="H66" s="54">
        <f>H67+H68</f>
        <v>30000</v>
      </c>
    </row>
    <row r="67" spans="1:8" x14ac:dyDescent="0.2">
      <c r="A67" s="19" t="s">
        <v>158</v>
      </c>
      <c r="B67" s="75" t="s">
        <v>52</v>
      </c>
      <c r="C67" s="78"/>
      <c r="D67" s="74" t="s">
        <v>61</v>
      </c>
      <c r="E67" s="30" t="s">
        <v>161</v>
      </c>
      <c r="F67" s="31">
        <v>244</v>
      </c>
      <c r="G67" s="31">
        <v>310</v>
      </c>
      <c r="H67" s="54">
        <v>10000</v>
      </c>
    </row>
    <row r="68" spans="1:8" ht="21" x14ac:dyDescent="0.2">
      <c r="A68" s="24" t="s">
        <v>28</v>
      </c>
      <c r="B68" s="169" t="s">
        <v>52</v>
      </c>
      <c r="C68" s="170"/>
      <c r="D68" s="74" t="s">
        <v>61</v>
      </c>
      <c r="E68" s="30" t="s">
        <v>161</v>
      </c>
      <c r="F68" s="31">
        <v>244</v>
      </c>
      <c r="G68" s="31">
        <v>340</v>
      </c>
      <c r="H68" s="54">
        <v>20000</v>
      </c>
    </row>
    <row r="69" spans="1:8" ht="21" x14ac:dyDescent="0.2">
      <c r="A69" s="24" t="s">
        <v>28</v>
      </c>
      <c r="B69" s="77" t="s">
        <v>52</v>
      </c>
      <c r="C69" s="78"/>
      <c r="D69" s="74" t="s">
        <v>61</v>
      </c>
      <c r="E69" s="30" t="s">
        <v>167</v>
      </c>
      <c r="F69" s="31">
        <v>244</v>
      </c>
      <c r="G69" s="31">
        <v>300</v>
      </c>
      <c r="H69" s="54">
        <f>H70+H71</f>
        <v>40000</v>
      </c>
    </row>
    <row r="70" spans="1:8" x14ac:dyDescent="0.2">
      <c r="A70" s="19" t="s">
        <v>158</v>
      </c>
      <c r="B70" s="77" t="s">
        <v>52</v>
      </c>
      <c r="C70" s="78"/>
      <c r="D70" s="74" t="s">
        <v>61</v>
      </c>
      <c r="E70" s="30" t="s">
        <v>167</v>
      </c>
      <c r="F70" s="31">
        <v>244</v>
      </c>
      <c r="G70" s="31">
        <v>310</v>
      </c>
      <c r="H70" s="54">
        <v>30658.9</v>
      </c>
    </row>
    <row r="71" spans="1:8" x14ac:dyDescent="0.2">
      <c r="A71" s="55" t="s">
        <v>34</v>
      </c>
      <c r="B71" s="77" t="s">
        <v>52</v>
      </c>
      <c r="C71" s="78"/>
      <c r="D71" s="74" t="s">
        <v>61</v>
      </c>
      <c r="E71" s="30" t="s">
        <v>167</v>
      </c>
      <c r="F71" s="31">
        <v>244</v>
      </c>
      <c r="G71" s="31">
        <v>340</v>
      </c>
      <c r="H71" s="54">
        <v>9341.1</v>
      </c>
    </row>
    <row r="72" spans="1:8" x14ac:dyDescent="0.2">
      <c r="A72" s="24"/>
      <c r="B72" s="77"/>
      <c r="C72" s="78"/>
      <c r="D72" s="74"/>
      <c r="E72" s="30"/>
      <c r="F72" s="31"/>
      <c r="G72" s="31"/>
      <c r="H72" s="54"/>
    </row>
    <row r="73" spans="1:8" x14ac:dyDescent="0.2">
      <c r="A73" s="18" t="s">
        <v>60</v>
      </c>
      <c r="B73" s="167" t="s">
        <v>62</v>
      </c>
      <c r="C73" s="168"/>
      <c r="D73" s="74"/>
      <c r="E73" s="32"/>
      <c r="F73" s="32"/>
      <c r="G73" s="32"/>
      <c r="H73" s="59">
        <f>H74</f>
        <v>689196</v>
      </c>
    </row>
    <row r="74" spans="1:8" x14ac:dyDescent="0.2">
      <c r="A74" s="25" t="s">
        <v>100</v>
      </c>
      <c r="B74" s="167" t="s">
        <v>62</v>
      </c>
      <c r="C74" s="168"/>
      <c r="D74" s="74" t="s">
        <v>61</v>
      </c>
      <c r="E74" s="32"/>
      <c r="F74" s="32"/>
      <c r="G74" s="32"/>
      <c r="H74" s="59">
        <f>H80</f>
        <v>689196</v>
      </c>
    </row>
    <row r="75" spans="1:8" ht="32.25" x14ac:dyDescent="0.2">
      <c r="A75" s="15" t="s">
        <v>151</v>
      </c>
      <c r="B75" s="167" t="s">
        <v>62</v>
      </c>
      <c r="C75" s="168"/>
      <c r="D75" s="74" t="s">
        <v>61</v>
      </c>
      <c r="E75" s="30"/>
      <c r="F75" s="32"/>
      <c r="G75" s="34"/>
      <c r="H75" s="65">
        <f>H76</f>
        <v>0</v>
      </c>
    </row>
    <row r="76" spans="1:8" x14ac:dyDescent="0.2">
      <c r="A76" s="18" t="s">
        <v>24</v>
      </c>
      <c r="B76" s="167" t="s">
        <v>62</v>
      </c>
      <c r="C76" s="168"/>
      <c r="D76" s="74" t="s">
        <v>61</v>
      </c>
      <c r="E76" s="30"/>
      <c r="F76" s="34" t="s">
        <v>25</v>
      </c>
      <c r="G76" s="32"/>
      <c r="H76" s="64">
        <f>H77</f>
        <v>0</v>
      </c>
    </row>
    <row r="77" spans="1:8" x14ac:dyDescent="0.2">
      <c r="A77" s="16" t="s">
        <v>36</v>
      </c>
      <c r="B77" s="167" t="s">
        <v>62</v>
      </c>
      <c r="C77" s="168"/>
      <c r="D77" s="74" t="s">
        <v>61</v>
      </c>
      <c r="E77" s="30"/>
      <c r="F77" s="30" t="s">
        <v>27</v>
      </c>
      <c r="G77" s="32"/>
      <c r="H77" s="59">
        <f>H78</f>
        <v>0</v>
      </c>
    </row>
    <row r="78" spans="1:8" ht="21" x14ac:dyDescent="0.2">
      <c r="A78" s="16" t="s">
        <v>28</v>
      </c>
      <c r="B78" s="167" t="s">
        <v>62</v>
      </c>
      <c r="C78" s="168"/>
      <c r="D78" s="74" t="s">
        <v>61</v>
      </c>
      <c r="E78" s="30"/>
      <c r="F78" s="30" t="s">
        <v>29</v>
      </c>
      <c r="G78" s="32"/>
      <c r="H78" s="66">
        <f>H79</f>
        <v>0</v>
      </c>
    </row>
    <row r="79" spans="1:8" x14ac:dyDescent="0.2">
      <c r="A79" s="19" t="s">
        <v>63</v>
      </c>
      <c r="B79" s="167" t="s">
        <v>62</v>
      </c>
      <c r="C79" s="168"/>
      <c r="D79" s="74" t="s">
        <v>61</v>
      </c>
      <c r="E79" s="30"/>
      <c r="F79" s="31" t="s">
        <v>29</v>
      </c>
      <c r="G79" s="31" t="s">
        <v>64</v>
      </c>
      <c r="H79" s="54"/>
    </row>
    <row r="80" spans="1:8" ht="21" x14ac:dyDescent="0.2">
      <c r="A80" s="16" t="s">
        <v>139</v>
      </c>
      <c r="B80" s="75" t="s">
        <v>62</v>
      </c>
      <c r="C80" s="76"/>
      <c r="D80" s="74" t="s">
        <v>61</v>
      </c>
      <c r="E80" s="30" t="s">
        <v>146</v>
      </c>
      <c r="F80" s="31"/>
      <c r="G80" s="31"/>
      <c r="H80" s="59">
        <f>H81+H85+H86</f>
        <v>689196</v>
      </c>
    </row>
    <row r="81" spans="1:8" x14ac:dyDescent="0.2">
      <c r="A81" s="16" t="s">
        <v>53</v>
      </c>
      <c r="B81" s="75" t="s">
        <v>62</v>
      </c>
      <c r="C81" s="76"/>
      <c r="D81" s="74" t="s">
        <v>61</v>
      </c>
      <c r="E81" s="30" t="s">
        <v>146</v>
      </c>
      <c r="F81" s="31">
        <v>200</v>
      </c>
      <c r="G81" s="31"/>
      <c r="H81" s="54">
        <f>H82</f>
        <v>389800</v>
      </c>
    </row>
    <row r="82" spans="1:8" x14ac:dyDescent="0.2">
      <c r="A82" s="16" t="s">
        <v>36</v>
      </c>
      <c r="B82" s="75" t="s">
        <v>62</v>
      </c>
      <c r="C82" s="76"/>
      <c r="D82" s="74" t="s">
        <v>61</v>
      </c>
      <c r="E82" s="30" t="s">
        <v>146</v>
      </c>
      <c r="F82" s="31">
        <v>240</v>
      </c>
      <c r="G82" s="31"/>
      <c r="H82" s="54">
        <f>H83</f>
        <v>389800</v>
      </c>
    </row>
    <row r="83" spans="1:8" ht="21" x14ac:dyDescent="0.2">
      <c r="A83" s="16" t="s">
        <v>28</v>
      </c>
      <c r="B83" s="75" t="s">
        <v>62</v>
      </c>
      <c r="C83" s="76"/>
      <c r="D83" s="74" t="s">
        <v>61</v>
      </c>
      <c r="E83" s="30" t="s">
        <v>146</v>
      </c>
      <c r="F83" s="31">
        <v>244</v>
      </c>
      <c r="G83" s="31"/>
      <c r="H83" s="54">
        <f>H84</f>
        <v>389800</v>
      </c>
    </row>
    <row r="84" spans="1:8" x14ac:dyDescent="0.2">
      <c r="A84" s="19" t="s">
        <v>158</v>
      </c>
      <c r="B84" s="75" t="s">
        <v>62</v>
      </c>
      <c r="C84" s="76"/>
      <c r="D84" s="74" t="s">
        <v>61</v>
      </c>
      <c r="E84" s="30" t="s">
        <v>146</v>
      </c>
      <c r="F84" s="31">
        <v>244</v>
      </c>
      <c r="G84" s="31">
        <v>225</v>
      </c>
      <c r="H84" s="54">
        <v>389800</v>
      </c>
    </row>
    <row r="85" spans="1:8" x14ac:dyDescent="0.2">
      <c r="A85" s="19" t="s">
        <v>63</v>
      </c>
      <c r="B85" s="75" t="s">
        <v>62</v>
      </c>
      <c r="C85" s="76"/>
      <c r="D85" s="74" t="s">
        <v>61</v>
      </c>
      <c r="E85" s="30" t="s">
        <v>166</v>
      </c>
      <c r="F85" s="31">
        <v>244</v>
      </c>
      <c r="G85" s="31">
        <v>225</v>
      </c>
      <c r="H85" s="54">
        <v>200000</v>
      </c>
    </row>
    <row r="86" spans="1:8" x14ac:dyDescent="0.2">
      <c r="A86" s="55" t="s">
        <v>34</v>
      </c>
      <c r="B86" s="75" t="s">
        <v>62</v>
      </c>
      <c r="C86" s="76"/>
      <c r="D86" s="74" t="s">
        <v>61</v>
      </c>
      <c r="E86" s="30" t="s">
        <v>166</v>
      </c>
      <c r="F86" s="31">
        <v>244</v>
      </c>
      <c r="G86" s="31">
        <v>300</v>
      </c>
      <c r="H86" s="54">
        <v>99396</v>
      </c>
    </row>
    <row r="87" spans="1:8" x14ac:dyDescent="0.2">
      <c r="A87" s="55" t="s">
        <v>34</v>
      </c>
      <c r="B87" s="75"/>
      <c r="C87" s="76"/>
      <c r="D87" s="74"/>
      <c r="E87" s="30"/>
      <c r="F87" s="31"/>
      <c r="G87" s="31">
        <v>340</v>
      </c>
      <c r="H87" s="54">
        <v>99396</v>
      </c>
    </row>
    <row r="88" spans="1:8" x14ac:dyDescent="0.2">
      <c r="A88" s="18" t="s">
        <v>65</v>
      </c>
      <c r="B88" s="167" t="s">
        <v>66</v>
      </c>
      <c r="C88" s="168"/>
      <c r="D88" s="42"/>
      <c r="E88" s="32"/>
      <c r="F88" s="32"/>
      <c r="G88" s="32"/>
      <c r="H88" s="59">
        <f>H93+H105+H89</f>
        <v>1464972.35</v>
      </c>
    </row>
    <row r="89" spans="1:8" x14ac:dyDescent="0.2">
      <c r="A89" s="18" t="s">
        <v>163</v>
      </c>
      <c r="B89" s="75" t="s">
        <v>66</v>
      </c>
      <c r="C89" s="76"/>
      <c r="D89" s="42" t="s">
        <v>51</v>
      </c>
      <c r="E89" s="32" t="s">
        <v>164</v>
      </c>
      <c r="F89" s="32">
        <v>400</v>
      </c>
      <c r="G89" s="32"/>
      <c r="H89" s="59">
        <v>647200</v>
      </c>
    </row>
    <row r="90" spans="1:8" x14ac:dyDescent="0.2">
      <c r="A90" s="18" t="s">
        <v>165</v>
      </c>
      <c r="B90" s="75" t="s">
        <v>66</v>
      </c>
      <c r="C90" s="76"/>
      <c r="D90" s="42" t="s">
        <v>51</v>
      </c>
      <c r="E90" s="32" t="s">
        <v>164</v>
      </c>
      <c r="F90" s="32">
        <v>410</v>
      </c>
      <c r="G90" s="32"/>
      <c r="H90" s="59">
        <v>647200</v>
      </c>
    </row>
    <row r="91" spans="1:8" x14ac:dyDescent="0.2">
      <c r="A91" s="19" t="s">
        <v>158</v>
      </c>
      <c r="B91" s="75" t="s">
        <v>66</v>
      </c>
      <c r="C91" s="76"/>
      <c r="D91" s="42" t="s">
        <v>51</v>
      </c>
      <c r="E91" s="32" t="s">
        <v>164</v>
      </c>
      <c r="F91" s="32">
        <v>414</v>
      </c>
      <c r="G91" s="32">
        <v>300</v>
      </c>
      <c r="H91" s="59">
        <v>647200</v>
      </c>
    </row>
    <row r="92" spans="1:8" x14ac:dyDescent="0.2">
      <c r="A92" s="19" t="s">
        <v>158</v>
      </c>
      <c r="B92" s="75" t="s">
        <v>66</v>
      </c>
      <c r="C92" s="76"/>
      <c r="D92" s="42" t="s">
        <v>51</v>
      </c>
      <c r="E92" s="32" t="s">
        <v>164</v>
      </c>
      <c r="F92" s="32">
        <v>414</v>
      </c>
      <c r="G92" s="32">
        <v>310</v>
      </c>
      <c r="H92" s="59">
        <v>647200</v>
      </c>
    </row>
    <row r="93" spans="1:8" ht="17.25" x14ac:dyDescent="0.2">
      <c r="A93" s="18" t="s">
        <v>67</v>
      </c>
      <c r="B93" s="167" t="s">
        <v>66</v>
      </c>
      <c r="C93" s="168"/>
      <c r="D93" s="74" t="s">
        <v>51</v>
      </c>
      <c r="E93" s="32"/>
      <c r="F93" s="32"/>
      <c r="G93" s="32"/>
      <c r="H93" s="68">
        <f>H94</f>
        <v>767772.35</v>
      </c>
    </row>
    <row r="94" spans="1:8" x14ac:dyDescent="0.2">
      <c r="A94" s="18" t="s">
        <v>68</v>
      </c>
      <c r="B94" s="167" t="s">
        <v>66</v>
      </c>
      <c r="C94" s="168"/>
      <c r="D94" s="74" t="s">
        <v>51</v>
      </c>
      <c r="E94" s="30" t="s">
        <v>121</v>
      </c>
      <c r="F94" s="32"/>
      <c r="G94" s="32"/>
      <c r="H94" s="59">
        <f>H95</f>
        <v>767772.35</v>
      </c>
    </row>
    <row r="95" spans="1:8" x14ac:dyDescent="0.2">
      <c r="A95" s="15" t="s">
        <v>87</v>
      </c>
      <c r="B95" s="167" t="s">
        <v>66</v>
      </c>
      <c r="C95" s="168"/>
      <c r="D95" s="74" t="s">
        <v>51</v>
      </c>
      <c r="E95" s="30" t="s">
        <v>122</v>
      </c>
      <c r="F95" s="32"/>
      <c r="G95" s="32"/>
      <c r="H95" s="59">
        <f>H96</f>
        <v>767772.35</v>
      </c>
    </row>
    <row r="96" spans="1:8" x14ac:dyDescent="0.2">
      <c r="A96" s="18" t="s">
        <v>101</v>
      </c>
      <c r="B96" s="167" t="s">
        <v>66</v>
      </c>
      <c r="C96" s="168"/>
      <c r="D96" s="74" t="s">
        <v>51</v>
      </c>
      <c r="E96" s="30" t="s">
        <v>122</v>
      </c>
      <c r="F96" s="30" t="s">
        <v>25</v>
      </c>
      <c r="G96" s="32"/>
      <c r="H96" s="64">
        <f>H97</f>
        <v>767772.35</v>
      </c>
    </row>
    <row r="97" spans="1:8" x14ac:dyDescent="0.2">
      <c r="A97" s="16" t="s">
        <v>36</v>
      </c>
      <c r="B97" s="167" t="s">
        <v>66</v>
      </c>
      <c r="C97" s="168"/>
      <c r="D97" s="74" t="s">
        <v>51</v>
      </c>
      <c r="E97" s="30" t="s">
        <v>122</v>
      </c>
      <c r="F97" s="30" t="s">
        <v>27</v>
      </c>
      <c r="G97" s="32"/>
      <c r="H97" s="59">
        <f>H98</f>
        <v>767772.35</v>
      </c>
    </row>
    <row r="98" spans="1:8" ht="21" x14ac:dyDescent="0.2">
      <c r="A98" s="20" t="s">
        <v>28</v>
      </c>
      <c r="B98" s="167" t="s">
        <v>66</v>
      </c>
      <c r="C98" s="168"/>
      <c r="D98" s="74" t="s">
        <v>51</v>
      </c>
      <c r="E98" s="30" t="s">
        <v>122</v>
      </c>
      <c r="F98" s="30" t="s">
        <v>29</v>
      </c>
      <c r="G98" s="32"/>
      <c r="H98" s="59">
        <f>H99+H103+H104+H100</f>
        <v>767772.35</v>
      </c>
    </row>
    <row r="99" spans="1:8" x14ac:dyDescent="0.2">
      <c r="A99" s="19" t="s">
        <v>69</v>
      </c>
      <c r="B99" s="167" t="s">
        <v>66</v>
      </c>
      <c r="C99" s="168"/>
      <c r="D99" s="74" t="s">
        <v>51</v>
      </c>
      <c r="E99" s="30" t="s">
        <v>122</v>
      </c>
      <c r="F99" s="31" t="s">
        <v>29</v>
      </c>
      <c r="G99" s="31" t="s">
        <v>31</v>
      </c>
      <c r="H99" s="54">
        <v>450644</v>
      </c>
    </row>
    <row r="100" spans="1:8" x14ac:dyDescent="0.2">
      <c r="A100" s="55" t="s">
        <v>34</v>
      </c>
      <c r="B100" s="167" t="s">
        <v>66</v>
      </c>
      <c r="C100" s="168"/>
      <c r="D100" s="74" t="s">
        <v>51</v>
      </c>
      <c r="E100" s="30" t="s">
        <v>122</v>
      </c>
      <c r="F100" s="31" t="s">
        <v>29</v>
      </c>
      <c r="G100" s="31">
        <v>300</v>
      </c>
      <c r="H100" s="54">
        <f>H101+H102</f>
        <v>91000</v>
      </c>
    </row>
    <row r="101" spans="1:8" x14ac:dyDescent="0.2">
      <c r="A101" s="19" t="s">
        <v>158</v>
      </c>
      <c r="B101" s="167" t="s">
        <v>66</v>
      </c>
      <c r="C101" s="168"/>
      <c r="D101" s="74" t="s">
        <v>51</v>
      </c>
      <c r="E101" s="30" t="s">
        <v>122</v>
      </c>
      <c r="F101" s="31" t="s">
        <v>29</v>
      </c>
      <c r="G101" s="31">
        <v>310</v>
      </c>
      <c r="H101" s="54">
        <v>70000</v>
      </c>
    </row>
    <row r="102" spans="1:8" x14ac:dyDescent="0.2">
      <c r="A102" s="55" t="s">
        <v>34</v>
      </c>
      <c r="B102" s="167" t="s">
        <v>66</v>
      </c>
      <c r="C102" s="168"/>
      <c r="D102" s="74" t="s">
        <v>51</v>
      </c>
      <c r="E102" s="30" t="s">
        <v>122</v>
      </c>
      <c r="F102" s="31" t="s">
        <v>29</v>
      </c>
      <c r="G102" s="31">
        <v>340</v>
      </c>
      <c r="H102" s="54">
        <v>21000</v>
      </c>
    </row>
    <row r="103" spans="1:8" x14ac:dyDescent="0.2">
      <c r="A103" s="19" t="s">
        <v>96</v>
      </c>
      <c r="B103" s="167" t="s">
        <v>66</v>
      </c>
      <c r="C103" s="168"/>
      <c r="D103" s="74" t="s">
        <v>51</v>
      </c>
      <c r="E103" s="30" t="s">
        <v>162</v>
      </c>
      <c r="F103" s="31" t="s">
        <v>29</v>
      </c>
      <c r="G103" s="31">
        <v>225</v>
      </c>
      <c r="H103" s="54">
        <v>195628.35</v>
      </c>
    </row>
    <row r="104" spans="1:8" x14ac:dyDescent="0.2">
      <c r="A104" s="19" t="s">
        <v>96</v>
      </c>
      <c r="B104" s="75" t="s">
        <v>66</v>
      </c>
      <c r="C104" s="76"/>
      <c r="D104" s="74" t="s">
        <v>51</v>
      </c>
      <c r="E104" s="30" t="s">
        <v>168</v>
      </c>
      <c r="F104" s="31">
        <v>244</v>
      </c>
      <c r="G104" s="31">
        <v>225</v>
      </c>
      <c r="H104" s="54">
        <v>30500</v>
      </c>
    </row>
    <row r="105" spans="1:8" x14ac:dyDescent="0.2">
      <c r="A105" s="18" t="s">
        <v>70</v>
      </c>
      <c r="B105" s="167" t="s">
        <v>66</v>
      </c>
      <c r="C105" s="168"/>
      <c r="D105" s="74" t="s">
        <v>52</v>
      </c>
      <c r="E105" s="32"/>
      <c r="F105" s="32"/>
      <c r="G105" s="32"/>
      <c r="H105" s="59">
        <f>H112+H113</f>
        <v>50000</v>
      </c>
    </row>
    <row r="106" spans="1:8" x14ac:dyDescent="0.2">
      <c r="A106" s="18" t="s">
        <v>70</v>
      </c>
      <c r="B106" s="167" t="s">
        <v>66</v>
      </c>
      <c r="C106" s="168"/>
      <c r="D106" s="74" t="s">
        <v>52</v>
      </c>
      <c r="E106" s="30" t="s">
        <v>148</v>
      </c>
      <c r="F106" s="32"/>
      <c r="G106" s="32"/>
      <c r="H106" s="59">
        <f>H107</f>
        <v>0</v>
      </c>
    </row>
    <row r="107" spans="1:8" x14ac:dyDescent="0.2">
      <c r="A107" s="18" t="s">
        <v>102</v>
      </c>
      <c r="B107" s="167" t="s">
        <v>66</v>
      </c>
      <c r="C107" s="168"/>
      <c r="D107" s="74" t="s">
        <v>52</v>
      </c>
      <c r="E107" s="30" t="s">
        <v>148</v>
      </c>
      <c r="F107" s="32"/>
      <c r="G107" s="32"/>
      <c r="H107" s="59">
        <v>0</v>
      </c>
    </row>
    <row r="108" spans="1:8" x14ac:dyDescent="0.2">
      <c r="A108" s="15" t="s">
        <v>101</v>
      </c>
      <c r="B108" s="167" t="s">
        <v>66</v>
      </c>
      <c r="C108" s="168"/>
      <c r="D108" s="74" t="s">
        <v>52</v>
      </c>
      <c r="E108" s="30" t="s">
        <v>148</v>
      </c>
      <c r="F108" s="30" t="s">
        <v>25</v>
      </c>
      <c r="G108" s="32"/>
      <c r="H108" s="59">
        <f>H109</f>
        <v>0</v>
      </c>
    </row>
    <row r="109" spans="1:8" x14ac:dyDescent="0.2">
      <c r="A109" s="16" t="s">
        <v>36</v>
      </c>
      <c r="B109" s="167" t="s">
        <v>66</v>
      </c>
      <c r="C109" s="168"/>
      <c r="D109" s="74" t="s">
        <v>52</v>
      </c>
      <c r="E109" s="30" t="s">
        <v>148</v>
      </c>
      <c r="F109" s="30" t="s">
        <v>27</v>
      </c>
      <c r="G109" s="32"/>
      <c r="H109" s="59">
        <f>H110</f>
        <v>0</v>
      </c>
    </row>
    <row r="110" spans="1:8" ht="21" x14ac:dyDescent="0.2">
      <c r="A110" s="20" t="s">
        <v>28</v>
      </c>
      <c r="B110" s="167" t="s">
        <v>66</v>
      </c>
      <c r="C110" s="168"/>
      <c r="D110" s="74" t="s">
        <v>52</v>
      </c>
      <c r="E110" s="30" t="s">
        <v>148</v>
      </c>
      <c r="F110" s="30" t="s">
        <v>29</v>
      </c>
      <c r="G110" s="32"/>
      <c r="H110" s="59">
        <f>H111</f>
        <v>0</v>
      </c>
    </row>
    <row r="111" spans="1:8" x14ac:dyDescent="0.2">
      <c r="A111" s="19" t="s">
        <v>93</v>
      </c>
      <c r="B111" s="167" t="s">
        <v>66</v>
      </c>
      <c r="C111" s="168"/>
      <c r="D111" s="74" t="s">
        <v>52</v>
      </c>
      <c r="E111" s="30" t="s">
        <v>148</v>
      </c>
      <c r="F111" s="31" t="s">
        <v>29</v>
      </c>
      <c r="G111" s="31"/>
      <c r="H111" s="54"/>
    </row>
    <row r="112" spans="1:8" x14ac:dyDescent="0.2">
      <c r="A112" s="18" t="s">
        <v>105</v>
      </c>
      <c r="B112" s="167" t="s">
        <v>66</v>
      </c>
      <c r="C112" s="168"/>
      <c r="D112" s="74" t="s">
        <v>52</v>
      </c>
      <c r="E112" s="30" t="s">
        <v>148</v>
      </c>
      <c r="F112" s="31">
        <v>244</v>
      </c>
      <c r="G112" s="31">
        <v>223</v>
      </c>
      <c r="H112" s="54">
        <v>20000</v>
      </c>
    </row>
    <row r="113" spans="1:10" x14ac:dyDescent="0.2">
      <c r="A113" s="16" t="s">
        <v>101</v>
      </c>
      <c r="B113" s="167" t="s">
        <v>66</v>
      </c>
      <c r="C113" s="168"/>
      <c r="D113" s="74" t="s">
        <v>52</v>
      </c>
      <c r="E113" s="30" t="s">
        <v>134</v>
      </c>
      <c r="F113" s="30">
        <v>200</v>
      </c>
      <c r="G113" s="30"/>
      <c r="H113" s="59">
        <f>H114</f>
        <v>30000</v>
      </c>
    </row>
    <row r="114" spans="1:10" x14ac:dyDescent="0.2">
      <c r="A114" s="16" t="s">
        <v>36</v>
      </c>
      <c r="B114" s="167" t="s">
        <v>66</v>
      </c>
      <c r="C114" s="168"/>
      <c r="D114" s="74" t="s">
        <v>52</v>
      </c>
      <c r="E114" s="30" t="s">
        <v>134</v>
      </c>
      <c r="F114" s="30">
        <v>240</v>
      </c>
      <c r="G114" s="30"/>
      <c r="H114" s="59">
        <f>H115</f>
        <v>30000</v>
      </c>
    </row>
    <row r="115" spans="1:10" ht="21" x14ac:dyDescent="0.2">
      <c r="A115" s="20" t="s">
        <v>28</v>
      </c>
      <c r="B115" s="167" t="s">
        <v>66</v>
      </c>
      <c r="C115" s="168"/>
      <c r="D115" s="74" t="s">
        <v>52</v>
      </c>
      <c r="E115" s="30" t="s">
        <v>134</v>
      </c>
      <c r="F115" s="30">
        <v>240</v>
      </c>
      <c r="G115" s="30"/>
      <c r="H115" s="59">
        <v>30000</v>
      </c>
    </row>
    <row r="116" spans="1:10" x14ac:dyDescent="0.2">
      <c r="A116" s="19" t="s">
        <v>104</v>
      </c>
      <c r="B116" s="167" t="s">
        <v>66</v>
      </c>
      <c r="C116" s="168"/>
      <c r="D116" s="74" t="s">
        <v>52</v>
      </c>
      <c r="E116" s="30" t="s">
        <v>134</v>
      </c>
      <c r="F116" s="31">
        <v>244</v>
      </c>
      <c r="G116" s="31">
        <v>222</v>
      </c>
      <c r="H116" s="54">
        <v>30000</v>
      </c>
    </row>
    <row r="117" spans="1:10" x14ac:dyDescent="0.2">
      <c r="A117" s="16" t="s">
        <v>103</v>
      </c>
      <c r="B117" s="167" t="s">
        <v>71</v>
      </c>
      <c r="C117" s="168"/>
      <c r="D117" s="42"/>
      <c r="E117" s="32"/>
      <c r="F117" s="32"/>
      <c r="G117" s="32"/>
      <c r="H117" s="59">
        <f>H118</f>
        <v>3027574</v>
      </c>
    </row>
    <row r="118" spans="1:10" x14ac:dyDescent="0.2">
      <c r="A118" s="18" t="s">
        <v>72</v>
      </c>
      <c r="B118" s="167" t="s">
        <v>71</v>
      </c>
      <c r="C118" s="168"/>
      <c r="D118" s="74" t="s">
        <v>11</v>
      </c>
      <c r="E118" s="32"/>
      <c r="F118" s="32"/>
      <c r="G118" s="32"/>
      <c r="H118" s="59">
        <f>H120</f>
        <v>3027574</v>
      </c>
    </row>
    <row r="119" spans="1:10" ht="21" x14ac:dyDescent="0.2">
      <c r="A119" s="16" t="s">
        <v>73</v>
      </c>
      <c r="B119" s="167" t="s">
        <v>71</v>
      </c>
      <c r="C119" s="168"/>
      <c r="D119" s="74" t="s">
        <v>11</v>
      </c>
      <c r="E119" s="30" t="s">
        <v>123</v>
      </c>
      <c r="F119" s="32"/>
      <c r="G119" s="32"/>
      <c r="H119" s="59">
        <f>H122+H126</f>
        <v>3027574</v>
      </c>
    </row>
    <row r="120" spans="1:10" x14ac:dyDescent="0.2">
      <c r="A120" s="16" t="s">
        <v>74</v>
      </c>
      <c r="B120" s="167" t="s">
        <v>71</v>
      </c>
      <c r="C120" s="168"/>
      <c r="D120" s="74" t="s">
        <v>11</v>
      </c>
      <c r="E120" s="30" t="s">
        <v>123</v>
      </c>
      <c r="F120" s="32"/>
      <c r="G120" s="32"/>
      <c r="H120" s="59">
        <f>H121+H126</f>
        <v>3027574</v>
      </c>
    </row>
    <row r="121" spans="1:10" ht="42.75" x14ac:dyDescent="0.2">
      <c r="A121" s="16" t="s">
        <v>152</v>
      </c>
      <c r="B121" s="167" t="s">
        <v>71</v>
      </c>
      <c r="C121" s="168"/>
      <c r="D121" s="74" t="s">
        <v>11</v>
      </c>
      <c r="E121" s="30" t="s">
        <v>123</v>
      </c>
      <c r="F121" s="36">
        <v>100</v>
      </c>
      <c r="G121" s="32"/>
      <c r="H121" s="59">
        <f>H122</f>
        <v>1832571</v>
      </c>
    </row>
    <row r="122" spans="1:10" x14ac:dyDescent="0.2">
      <c r="A122" s="16" t="s">
        <v>106</v>
      </c>
      <c r="B122" s="167" t="s">
        <v>71</v>
      </c>
      <c r="C122" s="168"/>
      <c r="D122" s="74" t="s">
        <v>11</v>
      </c>
      <c r="E122" s="30" t="s">
        <v>123</v>
      </c>
      <c r="F122" s="37">
        <v>110</v>
      </c>
      <c r="G122" s="32"/>
      <c r="H122" s="59">
        <f>H123</f>
        <v>1832571</v>
      </c>
    </row>
    <row r="123" spans="1:10" x14ac:dyDescent="0.2">
      <c r="A123" s="19" t="s">
        <v>22</v>
      </c>
      <c r="B123" s="167" t="s">
        <v>71</v>
      </c>
      <c r="C123" s="168"/>
      <c r="D123" s="74" t="s">
        <v>11</v>
      </c>
      <c r="E123" s="30" t="s">
        <v>123</v>
      </c>
      <c r="F123" s="31" t="s">
        <v>75</v>
      </c>
      <c r="G123" s="33"/>
      <c r="H123" s="54">
        <f>H124+H125</f>
        <v>1832571</v>
      </c>
    </row>
    <row r="124" spans="1:10" x14ac:dyDescent="0.2">
      <c r="A124" s="19" t="s">
        <v>23</v>
      </c>
      <c r="B124" s="167" t="s">
        <v>71</v>
      </c>
      <c r="C124" s="168"/>
      <c r="D124" s="74" t="s">
        <v>11</v>
      </c>
      <c r="E124" s="30" t="s">
        <v>123</v>
      </c>
      <c r="F124" s="31" t="s">
        <v>75</v>
      </c>
      <c r="G124" s="31" t="s">
        <v>16</v>
      </c>
      <c r="H124" s="54">
        <v>1405203</v>
      </c>
      <c r="J124" s="69"/>
    </row>
    <row r="125" spans="1:10" x14ac:dyDescent="0.2">
      <c r="A125" s="19" t="s">
        <v>17</v>
      </c>
      <c r="B125" s="167" t="s">
        <v>71</v>
      </c>
      <c r="C125" s="168"/>
      <c r="D125" s="74" t="s">
        <v>11</v>
      </c>
      <c r="E125" s="30" t="s">
        <v>123</v>
      </c>
      <c r="F125" s="31" t="s">
        <v>75</v>
      </c>
      <c r="G125" s="31" t="s">
        <v>18</v>
      </c>
      <c r="H125" s="54">
        <v>427368</v>
      </c>
      <c r="J125" s="69"/>
    </row>
    <row r="126" spans="1:10" x14ac:dyDescent="0.2">
      <c r="A126" s="16" t="s">
        <v>101</v>
      </c>
      <c r="B126" s="167" t="s">
        <v>71</v>
      </c>
      <c r="C126" s="168"/>
      <c r="D126" s="74" t="s">
        <v>11</v>
      </c>
      <c r="E126" s="30" t="s">
        <v>123</v>
      </c>
      <c r="F126" s="30" t="s">
        <v>25</v>
      </c>
      <c r="G126" s="32"/>
      <c r="H126" s="59">
        <f>H127</f>
        <v>1195003</v>
      </c>
    </row>
    <row r="127" spans="1:10" x14ac:dyDescent="0.2">
      <c r="A127" s="28" t="s">
        <v>76</v>
      </c>
      <c r="B127" s="167" t="s">
        <v>71</v>
      </c>
      <c r="C127" s="168"/>
      <c r="D127" s="74" t="s">
        <v>11</v>
      </c>
      <c r="E127" s="30" t="s">
        <v>123</v>
      </c>
      <c r="F127" s="34" t="s">
        <v>27</v>
      </c>
      <c r="G127" s="35"/>
      <c r="H127" s="64">
        <f>H128</f>
        <v>1195003</v>
      </c>
    </row>
    <row r="128" spans="1:10" ht="21" x14ac:dyDescent="0.2">
      <c r="A128" s="16" t="s">
        <v>28</v>
      </c>
      <c r="B128" s="167" t="s">
        <v>71</v>
      </c>
      <c r="C128" s="168"/>
      <c r="D128" s="74" t="s">
        <v>11</v>
      </c>
      <c r="E128" s="30" t="s">
        <v>123</v>
      </c>
      <c r="F128" s="30" t="s">
        <v>29</v>
      </c>
      <c r="G128" s="32"/>
      <c r="H128" s="59">
        <f>H129+H130+H131+H132+H133</f>
        <v>1195003</v>
      </c>
    </row>
    <row r="129" spans="1:8" x14ac:dyDescent="0.2">
      <c r="A129" s="19" t="s">
        <v>77</v>
      </c>
      <c r="B129" s="167" t="s">
        <v>71</v>
      </c>
      <c r="C129" s="168"/>
      <c r="D129" s="74" t="s">
        <v>11</v>
      </c>
      <c r="E129" s="56" t="s">
        <v>123</v>
      </c>
      <c r="F129" s="31" t="s">
        <v>29</v>
      </c>
      <c r="G129" s="31" t="s">
        <v>30</v>
      </c>
      <c r="H129" s="54">
        <v>503003</v>
      </c>
    </row>
    <row r="130" spans="1:8" x14ac:dyDescent="0.2">
      <c r="A130" s="19" t="s">
        <v>96</v>
      </c>
      <c r="B130" s="167" t="s">
        <v>71</v>
      </c>
      <c r="C130" s="168"/>
      <c r="D130" s="74" t="s">
        <v>11</v>
      </c>
      <c r="E130" s="56" t="s">
        <v>123</v>
      </c>
      <c r="F130" s="31" t="s">
        <v>29</v>
      </c>
      <c r="G130" s="31">
        <v>225</v>
      </c>
      <c r="H130" s="54">
        <v>5000</v>
      </c>
    </row>
    <row r="131" spans="1:8" x14ac:dyDescent="0.2">
      <c r="A131" s="19" t="s">
        <v>69</v>
      </c>
      <c r="B131" s="167" t="s">
        <v>71</v>
      </c>
      <c r="C131" s="168"/>
      <c r="D131" s="74" t="s">
        <v>11</v>
      </c>
      <c r="E131" s="56" t="s">
        <v>123</v>
      </c>
      <c r="F131" s="31" t="s">
        <v>29</v>
      </c>
      <c r="G131" s="31" t="s">
        <v>31</v>
      </c>
      <c r="H131" s="54">
        <v>598000</v>
      </c>
    </row>
    <row r="132" spans="1:8" x14ac:dyDescent="0.2">
      <c r="A132" s="19" t="s">
        <v>44</v>
      </c>
      <c r="B132" s="167" t="s">
        <v>71</v>
      </c>
      <c r="C132" s="168"/>
      <c r="D132" s="74" t="s">
        <v>11</v>
      </c>
      <c r="E132" s="56" t="s">
        <v>123</v>
      </c>
      <c r="F132" s="31" t="s">
        <v>29</v>
      </c>
      <c r="G132" s="31" t="s">
        <v>33</v>
      </c>
      <c r="H132" s="54">
        <v>1000</v>
      </c>
    </row>
    <row r="133" spans="1:8" x14ac:dyDescent="0.2">
      <c r="A133" s="19" t="s">
        <v>34</v>
      </c>
      <c r="B133" s="167" t="s">
        <v>71</v>
      </c>
      <c r="C133" s="168"/>
      <c r="D133" s="74" t="s">
        <v>11</v>
      </c>
      <c r="E133" s="56" t="s">
        <v>123</v>
      </c>
      <c r="F133" s="31" t="s">
        <v>29</v>
      </c>
      <c r="G133" s="31" t="s">
        <v>35</v>
      </c>
      <c r="H133" s="67">
        <v>88000</v>
      </c>
    </row>
    <row r="134" spans="1:8" x14ac:dyDescent="0.2">
      <c r="A134" s="26" t="s">
        <v>112</v>
      </c>
      <c r="B134" s="75">
        <v>10</v>
      </c>
      <c r="C134" s="76"/>
      <c r="D134" s="74"/>
      <c r="E134" s="30"/>
      <c r="F134" s="30"/>
      <c r="G134" s="30"/>
      <c r="H134" s="59">
        <f>H135</f>
        <v>102000</v>
      </c>
    </row>
    <row r="135" spans="1:8" x14ac:dyDescent="0.2">
      <c r="A135" s="26" t="s">
        <v>113</v>
      </c>
      <c r="B135" s="75">
        <v>10</v>
      </c>
      <c r="C135" s="76"/>
      <c r="D135" s="74" t="s">
        <v>11</v>
      </c>
      <c r="E135" s="30"/>
      <c r="F135" s="30"/>
      <c r="G135" s="30"/>
      <c r="H135" s="59">
        <f>H136</f>
        <v>102000</v>
      </c>
    </row>
    <row r="136" spans="1:8" x14ac:dyDescent="0.2">
      <c r="A136" s="26" t="s">
        <v>111</v>
      </c>
      <c r="B136" s="75">
        <v>10</v>
      </c>
      <c r="C136" s="76"/>
      <c r="D136" s="74" t="s">
        <v>11</v>
      </c>
      <c r="E136" s="30" t="s">
        <v>132</v>
      </c>
      <c r="F136" s="30"/>
      <c r="G136" s="30"/>
      <c r="H136" s="59">
        <f>H137</f>
        <v>102000</v>
      </c>
    </row>
    <row r="137" spans="1:8" x14ac:dyDescent="0.2">
      <c r="A137" s="26" t="s">
        <v>110</v>
      </c>
      <c r="B137" s="75">
        <v>10</v>
      </c>
      <c r="C137" s="76"/>
      <c r="D137" s="74" t="s">
        <v>11</v>
      </c>
      <c r="E137" s="30" t="s">
        <v>133</v>
      </c>
      <c r="F137" s="30">
        <v>300</v>
      </c>
      <c r="G137" s="30">
        <v>260</v>
      </c>
      <c r="H137" s="59">
        <f>H138</f>
        <v>102000</v>
      </c>
    </row>
    <row r="138" spans="1:8" x14ac:dyDescent="0.2">
      <c r="A138" s="26" t="s">
        <v>109</v>
      </c>
      <c r="B138" s="75">
        <v>10</v>
      </c>
      <c r="C138" s="76"/>
      <c r="D138" s="74" t="s">
        <v>11</v>
      </c>
      <c r="E138" s="30" t="s">
        <v>133</v>
      </c>
      <c r="F138" s="30">
        <v>320</v>
      </c>
      <c r="G138" s="30"/>
      <c r="H138" s="59">
        <f>H139</f>
        <v>102000</v>
      </c>
    </row>
    <row r="139" spans="1:8" ht="22.5" x14ac:dyDescent="0.2">
      <c r="A139" s="57" t="s">
        <v>108</v>
      </c>
      <c r="B139" s="77">
        <v>10</v>
      </c>
      <c r="C139" s="78"/>
      <c r="D139" s="74" t="s">
        <v>11</v>
      </c>
      <c r="E139" s="31" t="s">
        <v>133</v>
      </c>
      <c r="F139" s="31">
        <v>321</v>
      </c>
      <c r="G139" s="31">
        <v>263</v>
      </c>
      <c r="H139" s="54">
        <v>102000</v>
      </c>
    </row>
    <row r="140" spans="1:8" x14ac:dyDescent="0.2">
      <c r="A140" s="26" t="s">
        <v>124</v>
      </c>
      <c r="B140" s="75" t="s">
        <v>141</v>
      </c>
      <c r="C140" s="76"/>
      <c r="D140" s="74"/>
      <c r="E140" s="30"/>
      <c r="F140" s="30"/>
      <c r="G140" s="30"/>
      <c r="H140" s="59">
        <f>H141</f>
        <v>54005</v>
      </c>
    </row>
    <row r="141" spans="1:8" x14ac:dyDescent="0.2">
      <c r="A141" s="26" t="s">
        <v>147</v>
      </c>
      <c r="B141" s="75" t="s">
        <v>141</v>
      </c>
      <c r="C141" s="76"/>
      <c r="D141" s="74" t="s">
        <v>66</v>
      </c>
      <c r="E141" s="30" t="s">
        <v>145</v>
      </c>
      <c r="F141" s="30"/>
      <c r="G141" s="30"/>
      <c r="H141" s="59">
        <f>H142</f>
        <v>54005</v>
      </c>
    </row>
    <row r="142" spans="1:8" x14ac:dyDescent="0.2">
      <c r="A142" s="26" t="s">
        <v>147</v>
      </c>
      <c r="B142" s="75" t="s">
        <v>141</v>
      </c>
      <c r="C142" s="76"/>
      <c r="D142" s="74" t="s">
        <v>66</v>
      </c>
      <c r="E142" s="30" t="s">
        <v>145</v>
      </c>
      <c r="F142" s="30">
        <v>240</v>
      </c>
      <c r="G142" s="30"/>
      <c r="H142" s="59">
        <f>H143+H144+H146</f>
        <v>54005</v>
      </c>
    </row>
    <row r="143" spans="1:8" x14ac:dyDescent="0.2">
      <c r="A143" s="26" t="s">
        <v>147</v>
      </c>
      <c r="B143" s="75" t="s">
        <v>141</v>
      </c>
      <c r="C143" s="76"/>
      <c r="D143" s="74" t="s">
        <v>66</v>
      </c>
      <c r="E143" s="30" t="s">
        <v>145</v>
      </c>
      <c r="F143" s="30">
        <v>244</v>
      </c>
      <c r="G143" s="30">
        <v>290</v>
      </c>
      <c r="H143" s="54">
        <v>5001</v>
      </c>
    </row>
    <row r="144" spans="1:8" ht="21" x14ac:dyDescent="0.2">
      <c r="A144" s="16" t="s">
        <v>28</v>
      </c>
      <c r="B144" s="75" t="s">
        <v>141</v>
      </c>
      <c r="C144" s="76"/>
      <c r="D144" s="74" t="s">
        <v>66</v>
      </c>
      <c r="E144" s="30" t="s">
        <v>145</v>
      </c>
      <c r="F144" s="30">
        <v>244</v>
      </c>
      <c r="G144" s="30">
        <v>300</v>
      </c>
      <c r="H144" s="54">
        <f>H145</f>
        <v>15000</v>
      </c>
    </row>
    <row r="145" spans="1:8" x14ac:dyDescent="0.2">
      <c r="A145" s="19" t="s">
        <v>158</v>
      </c>
      <c r="B145" s="75" t="s">
        <v>141</v>
      </c>
      <c r="C145" s="76"/>
      <c r="D145" s="74" t="s">
        <v>66</v>
      </c>
      <c r="E145" s="30" t="s">
        <v>145</v>
      </c>
      <c r="F145" s="30">
        <v>244</v>
      </c>
      <c r="G145" s="30">
        <v>310</v>
      </c>
      <c r="H145" s="54">
        <v>15000</v>
      </c>
    </row>
    <row r="146" spans="1:8" ht="21" x14ac:dyDescent="0.2">
      <c r="A146" s="16" t="s">
        <v>28</v>
      </c>
      <c r="B146" s="75" t="s">
        <v>141</v>
      </c>
      <c r="C146" s="76"/>
      <c r="D146" s="74" t="s">
        <v>66</v>
      </c>
      <c r="E146" s="30"/>
      <c r="F146" s="30"/>
      <c r="G146" s="30">
        <v>300</v>
      </c>
      <c r="H146" s="54">
        <f>H147+H148</f>
        <v>34004</v>
      </c>
    </row>
    <row r="147" spans="1:8" x14ac:dyDescent="0.2">
      <c r="A147" s="19" t="s">
        <v>158</v>
      </c>
      <c r="B147" s="75" t="s">
        <v>141</v>
      </c>
      <c r="C147" s="76"/>
      <c r="D147" s="74" t="s">
        <v>66</v>
      </c>
      <c r="E147" s="30" t="s">
        <v>169</v>
      </c>
      <c r="F147" s="30">
        <v>244</v>
      </c>
      <c r="G147" s="30">
        <v>310</v>
      </c>
      <c r="H147" s="54">
        <v>15242</v>
      </c>
    </row>
    <row r="148" spans="1:8" x14ac:dyDescent="0.2">
      <c r="A148" s="19" t="s">
        <v>34</v>
      </c>
      <c r="B148" s="75" t="s">
        <v>141</v>
      </c>
      <c r="C148" s="76"/>
      <c r="D148" s="74" t="s">
        <v>66</v>
      </c>
      <c r="E148" s="30" t="s">
        <v>169</v>
      </c>
      <c r="F148" s="30">
        <v>244</v>
      </c>
      <c r="G148" s="30">
        <v>340</v>
      </c>
      <c r="H148" s="54">
        <v>18762</v>
      </c>
    </row>
    <row r="149" spans="1:8" ht="21" x14ac:dyDescent="0.2">
      <c r="A149" s="28" t="s">
        <v>126</v>
      </c>
      <c r="B149" s="75" t="s">
        <v>125</v>
      </c>
      <c r="C149" s="76"/>
      <c r="D149" s="74" t="s">
        <v>11</v>
      </c>
      <c r="E149" s="30"/>
      <c r="F149" s="30"/>
      <c r="G149" s="30"/>
      <c r="H149" s="59">
        <f>H150</f>
        <v>65947</v>
      </c>
    </row>
    <row r="150" spans="1:8" x14ac:dyDescent="0.2">
      <c r="A150" s="28" t="s">
        <v>127</v>
      </c>
      <c r="B150" s="75" t="s">
        <v>125</v>
      </c>
      <c r="C150" s="76"/>
      <c r="D150" s="74" t="s">
        <v>11</v>
      </c>
      <c r="E150" s="30" t="s">
        <v>128</v>
      </c>
      <c r="F150" s="30"/>
      <c r="G150" s="30"/>
      <c r="H150" s="59">
        <f>H151</f>
        <v>65947</v>
      </c>
    </row>
    <row r="151" spans="1:8" x14ac:dyDescent="0.2">
      <c r="A151" s="28" t="s">
        <v>129</v>
      </c>
      <c r="B151" s="75" t="s">
        <v>125</v>
      </c>
      <c r="C151" s="76"/>
      <c r="D151" s="74" t="s">
        <v>11</v>
      </c>
      <c r="E151" s="30" t="s">
        <v>130</v>
      </c>
      <c r="F151" s="30">
        <v>700</v>
      </c>
      <c r="G151" s="30"/>
      <c r="H151" s="59">
        <f>H152</f>
        <v>65947</v>
      </c>
    </row>
    <row r="152" spans="1:8" x14ac:dyDescent="0.2">
      <c r="A152" s="26" t="s">
        <v>131</v>
      </c>
      <c r="B152" s="75" t="s">
        <v>125</v>
      </c>
      <c r="C152" s="76"/>
      <c r="D152" s="74" t="s">
        <v>11</v>
      </c>
      <c r="E152" s="30" t="s">
        <v>130</v>
      </c>
      <c r="F152" s="30">
        <v>730</v>
      </c>
      <c r="G152" s="30"/>
      <c r="H152" s="59">
        <f>H153</f>
        <v>65947</v>
      </c>
    </row>
    <row r="153" spans="1:8" x14ac:dyDescent="0.2">
      <c r="A153" s="27" t="s">
        <v>44</v>
      </c>
      <c r="B153" s="77" t="s">
        <v>125</v>
      </c>
      <c r="C153" s="78"/>
      <c r="D153" s="74" t="s">
        <v>11</v>
      </c>
      <c r="E153" s="31" t="s">
        <v>130</v>
      </c>
      <c r="F153" s="31">
        <v>730</v>
      </c>
      <c r="G153" s="31">
        <v>231</v>
      </c>
      <c r="H153" s="54">
        <v>65947</v>
      </c>
    </row>
    <row r="154" spans="1:8" ht="21" x14ac:dyDescent="0.2">
      <c r="A154" s="28" t="s">
        <v>114</v>
      </c>
      <c r="B154" s="167">
        <v>14</v>
      </c>
      <c r="C154" s="168"/>
      <c r="D154" s="58"/>
      <c r="E154" s="32"/>
      <c r="F154" s="32"/>
      <c r="G154" s="32"/>
      <c r="H154" s="59">
        <f t="shared" ref="H154:H159" si="0">H155</f>
        <v>444750</v>
      </c>
    </row>
    <row r="155" spans="1:8" ht="21" x14ac:dyDescent="0.2">
      <c r="A155" s="16" t="s">
        <v>79</v>
      </c>
      <c r="B155" s="167">
        <v>14</v>
      </c>
      <c r="C155" s="168"/>
      <c r="D155" s="74" t="s">
        <v>52</v>
      </c>
      <c r="E155" s="32"/>
      <c r="F155" s="32"/>
      <c r="G155" s="32"/>
      <c r="H155" s="59">
        <f t="shared" si="0"/>
        <v>444750</v>
      </c>
    </row>
    <row r="156" spans="1:8" x14ac:dyDescent="0.2">
      <c r="A156" s="18" t="s">
        <v>80</v>
      </c>
      <c r="B156" s="167">
        <v>14</v>
      </c>
      <c r="C156" s="168"/>
      <c r="D156" s="74" t="s">
        <v>52</v>
      </c>
      <c r="E156" s="30" t="s">
        <v>136</v>
      </c>
      <c r="F156" s="32"/>
      <c r="G156" s="32"/>
      <c r="H156" s="59">
        <f t="shared" si="0"/>
        <v>444750</v>
      </c>
    </row>
    <row r="157" spans="1:8" ht="42" x14ac:dyDescent="0.2">
      <c r="A157" s="16" t="s">
        <v>81</v>
      </c>
      <c r="B157" s="167">
        <v>14</v>
      </c>
      <c r="C157" s="168"/>
      <c r="D157" s="74" t="s">
        <v>52</v>
      </c>
      <c r="E157" s="30" t="s">
        <v>137</v>
      </c>
      <c r="F157" s="32"/>
      <c r="G157" s="32"/>
      <c r="H157" s="59">
        <f t="shared" si="0"/>
        <v>444750</v>
      </c>
    </row>
    <row r="158" spans="1:8" x14ac:dyDescent="0.2">
      <c r="A158" s="18" t="s">
        <v>80</v>
      </c>
      <c r="B158" s="167">
        <v>14</v>
      </c>
      <c r="C158" s="168"/>
      <c r="D158" s="74" t="s">
        <v>52</v>
      </c>
      <c r="E158" s="30" t="s">
        <v>138</v>
      </c>
      <c r="F158" s="30" t="s">
        <v>78</v>
      </c>
      <c r="G158" s="32"/>
      <c r="H158" s="59">
        <f t="shared" si="0"/>
        <v>444750</v>
      </c>
    </row>
    <row r="159" spans="1:8" x14ac:dyDescent="0.2">
      <c r="A159" s="18" t="s">
        <v>82</v>
      </c>
      <c r="B159" s="167">
        <v>14</v>
      </c>
      <c r="C159" s="168"/>
      <c r="D159" s="74" t="s">
        <v>52</v>
      </c>
      <c r="E159" s="30" t="s">
        <v>138</v>
      </c>
      <c r="F159" s="30" t="s">
        <v>83</v>
      </c>
      <c r="G159" s="32"/>
      <c r="H159" s="70">
        <f t="shared" si="0"/>
        <v>444750</v>
      </c>
    </row>
    <row r="160" spans="1:8" x14ac:dyDescent="0.2">
      <c r="A160" s="29" t="s">
        <v>84</v>
      </c>
      <c r="B160" s="171">
        <v>14</v>
      </c>
      <c r="C160" s="172"/>
      <c r="D160" s="58" t="s">
        <v>52</v>
      </c>
      <c r="E160" s="30" t="s">
        <v>138</v>
      </c>
      <c r="F160" s="38">
        <v>540</v>
      </c>
      <c r="G160" s="38" t="s">
        <v>85</v>
      </c>
      <c r="H160" s="71">
        <v>444750</v>
      </c>
    </row>
    <row r="161" spans="1:8" x14ac:dyDescent="0.2">
      <c r="A161" s="19" t="s">
        <v>89</v>
      </c>
      <c r="B161" s="173"/>
      <c r="C161" s="174"/>
      <c r="D161" s="33"/>
      <c r="E161" s="31"/>
      <c r="F161" s="33"/>
      <c r="G161" s="33"/>
      <c r="H161" s="59">
        <f>H8+H45+H60+H73+H88+H117+H134+H140+H149+H154</f>
        <v>9898108.4800000004</v>
      </c>
    </row>
    <row r="162" spans="1:8" x14ac:dyDescent="0.2">
      <c r="A162" s="8"/>
      <c r="B162" s="8"/>
      <c r="C162" s="8"/>
      <c r="D162" s="8"/>
      <c r="E162" s="8"/>
      <c r="F162" s="8"/>
      <c r="G162" s="8"/>
      <c r="H162" s="60"/>
    </row>
    <row r="163" spans="1:8" x14ac:dyDescent="0.2">
      <c r="A163" s="9" t="s">
        <v>143</v>
      </c>
      <c r="B163" s="8"/>
      <c r="C163" s="8"/>
      <c r="D163" s="8"/>
      <c r="E163" s="8"/>
      <c r="F163" s="163" t="s">
        <v>142</v>
      </c>
      <c r="G163" s="163"/>
      <c r="H163" s="163"/>
    </row>
    <row r="164" spans="1:8" x14ac:dyDescent="0.2">
      <c r="A164" s="8"/>
      <c r="B164" s="8"/>
      <c r="C164" s="8"/>
      <c r="D164" s="8"/>
      <c r="E164" s="8"/>
      <c r="F164" s="8"/>
      <c r="G164" s="8"/>
      <c r="H164" s="60"/>
    </row>
  </sheetData>
  <mergeCells count="95">
    <mergeCell ref="B2:G2"/>
    <mergeCell ref="B100:C100"/>
    <mergeCell ref="B102:C102"/>
    <mergeCell ref="B101:C101"/>
    <mergeCell ref="B130:C130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F163:H163"/>
    <mergeCell ref="B131:C131"/>
    <mergeCell ref="B132:C132"/>
    <mergeCell ref="B133:C13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3:C123"/>
    <mergeCell ref="B112:C112"/>
    <mergeCell ref="B113:C113"/>
    <mergeCell ref="B114:C114"/>
    <mergeCell ref="B115:C115"/>
    <mergeCell ref="B116:C116"/>
    <mergeCell ref="B117:C117"/>
    <mergeCell ref="B111:C111"/>
    <mergeCell ref="B96:C96"/>
    <mergeCell ref="B97:C97"/>
    <mergeCell ref="B98:C98"/>
    <mergeCell ref="B99:C99"/>
    <mergeCell ref="B103:C103"/>
    <mergeCell ref="B105:C105"/>
    <mergeCell ref="B106:C106"/>
    <mergeCell ref="B107:C107"/>
    <mergeCell ref="B108:C108"/>
    <mergeCell ref="B109:C109"/>
    <mergeCell ref="B110:C110"/>
    <mergeCell ref="B95:C95"/>
    <mergeCell ref="B68:C68"/>
    <mergeCell ref="B73:C73"/>
    <mergeCell ref="B74:C74"/>
    <mergeCell ref="B75:C75"/>
    <mergeCell ref="B76:C76"/>
    <mergeCell ref="B77:C77"/>
    <mergeCell ref="B78:C78"/>
    <mergeCell ref="B79:C79"/>
    <mergeCell ref="B88:C88"/>
    <mergeCell ref="B93:C93"/>
    <mergeCell ref="B94:C94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D4:H4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opLeftCell="A106" workbookViewId="0">
      <selection activeCell="G130" sqref="G130"/>
    </sheetView>
  </sheetViews>
  <sheetFormatPr defaultRowHeight="12.75" x14ac:dyDescent="0.2"/>
  <cols>
    <col min="1" max="1" width="34.140625" customWidth="1"/>
    <col min="2" max="2" width="6" customWidth="1"/>
    <col min="3" max="3" width="5.42578125" customWidth="1"/>
    <col min="4" max="4" width="11.7109375" customWidth="1"/>
    <col min="5" max="5" width="6.28515625" customWidth="1"/>
    <col min="6" max="6" width="6.85546875" customWidth="1"/>
    <col min="7" max="7" width="14.140625" customWidth="1"/>
    <col min="8" max="8" width="14.85546875" customWidth="1"/>
  </cols>
  <sheetData>
    <row r="1" spans="1:8" x14ac:dyDescent="0.2">
      <c r="A1" s="93" t="s">
        <v>220</v>
      </c>
      <c r="B1" s="120"/>
      <c r="C1" s="120"/>
      <c r="D1" s="8"/>
      <c r="E1" s="8"/>
      <c r="F1" s="8"/>
      <c r="G1" s="84"/>
      <c r="H1" s="84"/>
    </row>
    <row r="2" spans="1:8" x14ac:dyDescent="0.2">
      <c r="A2" s="163" t="s">
        <v>205</v>
      </c>
      <c r="B2" s="163"/>
      <c r="C2" s="163"/>
      <c r="D2" s="163"/>
      <c r="E2" s="163"/>
      <c r="F2" s="163"/>
      <c r="G2" s="163"/>
    </row>
    <row r="3" spans="1:8" x14ac:dyDescent="0.2">
      <c r="A3" s="81" t="s">
        <v>179</v>
      </c>
      <c r="B3" s="120"/>
      <c r="C3" s="120"/>
      <c r="D3" s="8"/>
      <c r="E3" s="8"/>
      <c r="F3" s="8"/>
      <c r="G3" s="84"/>
      <c r="H3" s="84"/>
    </row>
    <row r="4" spans="1:8" ht="0.75" customHeight="1" x14ac:dyDescent="0.2">
      <c r="A4" s="120"/>
      <c r="B4" s="120"/>
      <c r="C4" s="163"/>
      <c r="D4" s="163"/>
      <c r="E4" s="163"/>
      <c r="F4" s="163"/>
      <c r="G4" s="163"/>
    </row>
    <row r="5" spans="1:8" x14ac:dyDescent="0.2">
      <c r="A5" s="9" t="s">
        <v>0</v>
      </c>
      <c r="B5" s="120"/>
      <c r="C5" s="120"/>
      <c r="D5" s="8"/>
      <c r="E5" s="8"/>
      <c r="F5" s="8"/>
      <c r="G5" s="84"/>
      <c r="H5" s="84"/>
    </row>
    <row r="6" spans="1:8" x14ac:dyDescent="0.2">
      <c r="A6" s="9" t="s">
        <v>144</v>
      </c>
      <c r="B6" s="99"/>
      <c r="C6" s="120"/>
      <c r="D6" s="8"/>
      <c r="E6" s="8"/>
      <c r="F6" s="8"/>
      <c r="G6" s="84"/>
      <c r="H6" s="84"/>
    </row>
    <row r="7" spans="1:8" x14ac:dyDescent="0.2">
      <c r="A7" s="10" t="s">
        <v>1</v>
      </c>
      <c r="B7" s="121" t="s">
        <v>86</v>
      </c>
      <c r="C7" s="122" t="s">
        <v>88</v>
      </c>
      <c r="D7" s="12" t="s">
        <v>2</v>
      </c>
      <c r="E7" s="13" t="s">
        <v>3</v>
      </c>
      <c r="F7" s="13" t="s">
        <v>4</v>
      </c>
      <c r="G7" s="133" t="s">
        <v>198</v>
      </c>
      <c r="H7" s="133" t="s">
        <v>202</v>
      </c>
    </row>
    <row r="8" spans="1:8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G9+G17+G36+G41</f>
        <v>3158196.91</v>
      </c>
      <c r="H8" s="85">
        <f>H9+H17+H36+H41</f>
        <v>3212915.77</v>
      </c>
    </row>
    <row r="9" spans="1:8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H13" si="0">G10</f>
        <v>917342</v>
      </c>
      <c r="H9" s="85">
        <f t="shared" si="0"/>
        <v>917234</v>
      </c>
    </row>
    <row r="10" spans="1:8" ht="42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917342</v>
      </c>
      <c r="H10" s="85">
        <f t="shared" si="0"/>
        <v>917234</v>
      </c>
    </row>
    <row r="11" spans="1:8" x14ac:dyDescent="0.2">
      <c r="A11" s="14" t="s">
        <v>90</v>
      </c>
      <c r="B11" s="100" t="s">
        <v>11</v>
      </c>
      <c r="C11" s="106" t="s">
        <v>51</v>
      </c>
      <c r="D11" s="94">
        <v>7110020110</v>
      </c>
      <c r="E11" s="32"/>
      <c r="F11" s="32"/>
      <c r="G11" s="85">
        <f t="shared" si="0"/>
        <v>917342</v>
      </c>
      <c r="H11" s="85">
        <f t="shared" si="0"/>
        <v>917234</v>
      </c>
    </row>
    <row r="12" spans="1:8" ht="63" x14ac:dyDescent="0.2">
      <c r="A12" s="16" t="s">
        <v>91</v>
      </c>
      <c r="B12" s="101" t="s">
        <v>11</v>
      </c>
      <c r="C12" s="106" t="s">
        <v>51</v>
      </c>
      <c r="D12" s="94">
        <v>7110020110</v>
      </c>
      <c r="E12" s="30" t="s">
        <v>9</v>
      </c>
      <c r="F12" s="32"/>
      <c r="G12" s="85">
        <f t="shared" si="0"/>
        <v>917342</v>
      </c>
      <c r="H12" s="85">
        <f t="shared" si="0"/>
        <v>917234</v>
      </c>
    </row>
    <row r="13" spans="1:8" ht="31.5" x14ac:dyDescent="0.2">
      <c r="A13" s="16" t="s">
        <v>186</v>
      </c>
      <c r="B13" s="101" t="s">
        <v>11</v>
      </c>
      <c r="C13" s="106" t="s">
        <v>51</v>
      </c>
      <c r="D13" s="94">
        <v>7110020110</v>
      </c>
      <c r="E13" s="30" t="s">
        <v>12</v>
      </c>
      <c r="F13" s="32"/>
      <c r="G13" s="85">
        <f t="shared" si="0"/>
        <v>917342</v>
      </c>
      <c r="H13" s="85">
        <f t="shared" si="0"/>
        <v>917234</v>
      </c>
    </row>
    <row r="14" spans="1:8" ht="31.5" x14ac:dyDescent="0.2">
      <c r="A14" s="16" t="s">
        <v>184</v>
      </c>
      <c r="B14" s="101" t="s">
        <v>11</v>
      </c>
      <c r="C14" s="106" t="s">
        <v>51</v>
      </c>
      <c r="D14" s="94">
        <v>7110020110</v>
      </c>
      <c r="E14" s="30">
        <v>121</v>
      </c>
      <c r="F14" s="32">
        <v>200</v>
      </c>
      <c r="G14" s="85">
        <f>G15+G16</f>
        <v>917342</v>
      </c>
      <c r="H14" s="85">
        <f>H15+H16</f>
        <v>917234</v>
      </c>
    </row>
    <row r="15" spans="1:8" x14ac:dyDescent="0.2">
      <c r="A15" s="19" t="s">
        <v>183</v>
      </c>
      <c r="B15" s="101" t="s">
        <v>11</v>
      </c>
      <c r="C15" s="106" t="s">
        <v>51</v>
      </c>
      <c r="D15" s="94">
        <v>7110020110</v>
      </c>
      <c r="E15" s="31" t="s">
        <v>15</v>
      </c>
      <c r="F15" s="31" t="s">
        <v>16</v>
      </c>
      <c r="G15" s="86">
        <v>704564</v>
      </c>
      <c r="H15" s="86">
        <v>704456</v>
      </c>
    </row>
    <row r="16" spans="1:8" ht="45" x14ac:dyDescent="0.2">
      <c r="A16" s="23" t="s">
        <v>180</v>
      </c>
      <c r="B16" s="101" t="s">
        <v>11</v>
      </c>
      <c r="C16" s="106" t="s">
        <v>51</v>
      </c>
      <c r="D16" s="94">
        <v>7110020110</v>
      </c>
      <c r="E16" s="31">
        <v>129</v>
      </c>
      <c r="F16" s="31" t="s">
        <v>18</v>
      </c>
      <c r="G16" s="86">
        <v>212778</v>
      </c>
      <c r="H16" s="86">
        <v>212778</v>
      </c>
    </row>
    <row r="17" spans="1:10" ht="42" x14ac:dyDescent="0.2">
      <c r="A17" s="15" t="s">
        <v>19</v>
      </c>
      <c r="B17" s="101" t="s">
        <v>11</v>
      </c>
      <c r="C17" s="106" t="s">
        <v>62</v>
      </c>
      <c r="D17" s="32"/>
      <c r="E17" s="32"/>
      <c r="F17" s="32"/>
      <c r="G17" s="85">
        <f t="shared" ref="G17:H19" si="1">G18</f>
        <v>2210154.91</v>
      </c>
      <c r="H17" s="85">
        <f t="shared" si="1"/>
        <v>2264981.77</v>
      </c>
    </row>
    <row r="18" spans="1:10" ht="42" x14ac:dyDescent="0.2">
      <c r="A18" s="16" t="s">
        <v>20</v>
      </c>
      <c r="B18" s="101" t="s">
        <v>11</v>
      </c>
      <c r="C18" s="106" t="s">
        <v>62</v>
      </c>
      <c r="D18" s="30" t="s">
        <v>187</v>
      </c>
      <c r="E18" s="32"/>
      <c r="F18" s="32"/>
      <c r="G18" s="85">
        <f t="shared" si="1"/>
        <v>2210154.91</v>
      </c>
      <c r="H18" s="85">
        <f t="shared" si="1"/>
        <v>2264981.77</v>
      </c>
    </row>
    <row r="19" spans="1:10" x14ac:dyDescent="0.2">
      <c r="A19" s="18" t="s">
        <v>115</v>
      </c>
      <c r="B19" s="101" t="s">
        <v>11</v>
      </c>
      <c r="C19" s="106" t="s">
        <v>62</v>
      </c>
      <c r="D19" s="30" t="s">
        <v>187</v>
      </c>
      <c r="E19" s="32" t="s">
        <v>140</v>
      </c>
      <c r="F19" s="32"/>
      <c r="G19" s="85">
        <f t="shared" si="1"/>
        <v>2210154.91</v>
      </c>
      <c r="H19" s="85">
        <f t="shared" si="1"/>
        <v>2264981.77</v>
      </c>
    </row>
    <row r="20" spans="1:10" ht="63" x14ac:dyDescent="0.2">
      <c r="A20" s="16" t="s">
        <v>21</v>
      </c>
      <c r="B20" s="101" t="s">
        <v>11</v>
      </c>
      <c r="C20" s="106" t="s">
        <v>62</v>
      </c>
      <c r="D20" s="30" t="s">
        <v>187</v>
      </c>
      <c r="E20" s="30" t="s">
        <v>9</v>
      </c>
      <c r="F20" s="32">
        <v>200</v>
      </c>
      <c r="G20" s="85">
        <f>G21+G25</f>
        <v>2210154.91</v>
      </c>
      <c r="H20" s="85">
        <f>H21+H25</f>
        <v>2264981.77</v>
      </c>
    </row>
    <row r="21" spans="1:10" x14ac:dyDescent="0.2">
      <c r="A21" s="18" t="s">
        <v>10</v>
      </c>
      <c r="B21" s="101" t="s">
        <v>11</v>
      </c>
      <c r="C21" s="106" t="s">
        <v>62</v>
      </c>
      <c r="D21" s="30" t="s">
        <v>187</v>
      </c>
      <c r="E21" s="30" t="s">
        <v>12</v>
      </c>
      <c r="F21" s="32">
        <v>210</v>
      </c>
      <c r="G21" s="85">
        <f>G23+G24</f>
        <v>1975954.91</v>
      </c>
      <c r="H21" s="85">
        <f>H23+H24</f>
        <v>2030781.77</v>
      </c>
    </row>
    <row r="22" spans="1:10" ht="31.5" x14ac:dyDescent="0.2">
      <c r="A22" s="16" t="s">
        <v>182</v>
      </c>
      <c r="B22" s="101" t="s">
        <v>11</v>
      </c>
      <c r="C22" s="106" t="s">
        <v>62</v>
      </c>
      <c r="D22" s="30" t="s">
        <v>187</v>
      </c>
      <c r="E22" s="30" t="s">
        <v>15</v>
      </c>
      <c r="F22" s="32">
        <v>210</v>
      </c>
      <c r="G22" s="85">
        <f>G23+G24</f>
        <v>1975954.91</v>
      </c>
      <c r="H22" s="85">
        <f>H23+H24</f>
        <v>2030781.77</v>
      </c>
    </row>
    <row r="23" spans="1:10" x14ac:dyDescent="0.2">
      <c r="A23" s="19" t="s">
        <v>183</v>
      </c>
      <c r="B23" s="101" t="s">
        <v>11</v>
      </c>
      <c r="C23" s="106" t="s">
        <v>62</v>
      </c>
      <c r="D23" s="30" t="s">
        <v>187</v>
      </c>
      <c r="E23" s="31" t="s">
        <v>15</v>
      </c>
      <c r="F23" s="31" t="s">
        <v>16</v>
      </c>
      <c r="G23" s="86">
        <v>1517627</v>
      </c>
      <c r="H23" s="86">
        <v>1559737</v>
      </c>
      <c r="J23" t="s">
        <v>203</v>
      </c>
    </row>
    <row r="24" spans="1:10" ht="45" x14ac:dyDescent="0.2">
      <c r="A24" s="23" t="s">
        <v>180</v>
      </c>
      <c r="B24" s="101" t="s">
        <v>11</v>
      </c>
      <c r="C24" s="106" t="s">
        <v>62</v>
      </c>
      <c r="D24" s="30" t="s">
        <v>187</v>
      </c>
      <c r="E24" s="31">
        <v>129</v>
      </c>
      <c r="F24" s="31" t="s">
        <v>18</v>
      </c>
      <c r="G24" s="86">
        <v>458327.91</v>
      </c>
      <c r="H24" s="86">
        <v>471044.77</v>
      </c>
    </row>
    <row r="25" spans="1:10" ht="21" x14ac:dyDescent="0.2">
      <c r="A25" s="16" t="s">
        <v>24</v>
      </c>
      <c r="B25" s="101" t="s">
        <v>11</v>
      </c>
      <c r="C25" s="106" t="s">
        <v>62</v>
      </c>
      <c r="D25" s="30" t="s">
        <v>187</v>
      </c>
      <c r="E25" s="30" t="s">
        <v>25</v>
      </c>
      <c r="F25" s="32"/>
      <c r="G25" s="85">
        <f>G29+G32+G33+G34</f>
        <v>234200</v>
      </c>
      <c r="H25" s="85">
        <f>H29+H32+H33+H34</f>
        <v>234200</v>
      </c>
    </row>
    <row r="26" spans="1:10" ht="21" x14ac:dyDescent="0.2">
      <c r="A26" s="20" t="s">
        <v>26</v>
      </c>
      <c r="B26" s="101" t="s">
        <v>11</v>
      </c>
      <c r="C26" s="106" t="s">
        <v>62</v>
      </c>
      <c r="D26" s="30" t="s">
        <v>187</v>
      </c>
      <c r="E26" s="30" t="s">
        <v>27</v>
      </c>
      <c r="F26" s="32"/>
      <c r="G26" s="85"/>
      <c r="H26" s="85"/>
    </row>
    <row r="27" spans="1:10" ht="22.5" x14ac:dyDescent="0.2">
      <c r="A27" s="21" t="s">
        <v>94</v>
      </c>
      <c r="B27" s="101" t="s">
        <v>11</v>
      </c>
      <c r="C27" s="106" t="s">
        <v>62</v>
      </c>
      <c r="D27" s="30" t="s">
        <v>187</v>
      </c>
      <c r="E27" s="31">
        <v>242</v>
      </c>
      <c r="F27" s="22">
        <v>221</v>
      </c>
      <c r="G27" s="86">
        <v>0</v>
      </c>
      <c r="H27" s="86">
        <v>0</v>
      </c>
    </row>
    <row r="28" spans="1:10" ht="21" x14ac:dyDescent="0.2">
      <c r="A28" s="20" t="s">
        <v>28</v>
      </c>
      <c r="B28" s="101" t="s">
        <v>11</v>
      </c>
      <c r="C28" s="106" t="s">
        <v>62</v>
      </c>
      <c r="D28" s="30" t="s">
        <v>187</v>
      </c>
      <c r="E28" s="30" t="s">
        <v>29</v>
      </c>
      <c r="F28" s="32"/>
      <c r="G28" s="85"/>
      <c r="H28" s="85"/>
    </row>
    <row r="29" spans="1:10" x14ac:dyDescent="0.2">
      <c r="A29" s="19" t="s">
        <v>92</v>
      </c>
      <c r="B29" s="101" t="s">
        <v>11</v>
      </c>
      <c r="C29" s="106" t="s">
        <v>62</v>
      </c>
      <c r="D29" s="30" t="s">
        <v>187</v>
      </c>
      <c r="E29" s="31" t="s">
        <v>29</v>
      </c>
      <c r="F29" s="31" t="s">
        <v>30</v>
      </c>
      <c r="G29" s="86">
        <v>148200</v>
      </c>
      <c r="H29" s="86">
        <v>148200</v>
      </c>
    </row>
    <row r="30" spans="1:10" x14ac:dyDescent="0.2">
      <c r="A30" s="19" t="s">
        <v>95</v>
      </c>
      <c r="B30" s="101" t="s">
        <v>11</v>
      </c>
      <c r="C30" s="106" t="s">
        <v>62</v>
      </c>
      <c r="D30" s="30" t="s">
        <v>187</v>
      </c>
      <c r="E30" s="31">
        <v>244</v>
      </c>
      <c r="F30" s="31">
        <v>224</v>
      </c>
      <c r="G30" s="86"/>
      <c r="H30" s="86"/>
    </row>
    <row r="31" spans="1:10" x14ac:dyDescent="0.2">
      <c r="A31" s="19" t="s">
        <v>96</v>
      </c>
      <c r="B31" s="101" t="s">
        <v>11</v>
      </c>
      <c r="C31" s="106" t="s">
        <v>62</v>
      </c>
      <c r="D31" s="30" t="s">
        <v>187</v>
      </c>
      <c r="E31" s="31">
        <v>244</v>
      </c>
      <c r="F31" s="31">
        <v>225</v>
      </c>
      <c r="G31" s="86">
        <v>0</v>
      </c>
      <c r="H31" s="86">
        <v>0</v>
      </c>
    </row>
    <row r="32" spans="1:10" x14ac:dyDescent="0.2">
      <c r="A32" s="19" t="s">
        <v>216</v>
      </c>
      <c r="B32" s="101" t="s">
        <v>11</v>
      </c>
      <c r="C32" s="106" t="s">
        <v>62</v>
      </c>
      <c r="D32" s="30" t="s">
        <v>187</v>
      </c>
      <c r="E32" s="31" t="s">
        <v>29</v>
      </c>
      <c r="F32" s="31" t="s">
        <v>31</v>
      </c>
      <c r="G32" s="86">
        <v>25000</v>
      </c>
      <c r="H32" s="86">
        <v>25000</v>
      </c>
    </row>
    <row r="33" spans="1:8" x14ac:dyDescent="0.2">
      <c r="A33" s="19" t="s">
        <v>32</v>
      </c>
      <c r="B33" s="101" t="s">
        <v>11</v>
      </c>
      <c r="C33" s="106" t="s">
        <v>62</v>
      </c>
      <c r="D33" s="30" t="s">
        <v>187</v>
      </c>
      <c r="E33" s="31" t="s">
        <v>29</v>
      </c>
      <c r="F33" s="31">
        <v>290</v>
      </c>
      <c r="G33" s="86">
        <v>1000</v>
      </c>
      <c r="H33" s="86">
        <v>1000</v>
      </c>
    </row>
    <row r="34" spans="1:8" ht="21" x14ac:dyDescent="0.2">
      <c r="A34" s="20" t="s">
        <v>28</v>
      </c>
      <c r="B34" s="101" t="s">
        <v>11</v>
      </c>
      <c r="C34" s="106" t="s">
        <v>62</v>
      </c>
      <c r="D34" s="30" t="s">
        <v>187</v>
      </c>
      <c r="E34" s="31" t="s">
        <v>29</v>
      </c>
      <c r="F34" s="31">
        <v>300</v>
      </c>
      <c r="G34" s="86">
        <v>60000</v>
      </c>
      <c r="H34" s="86">
        <v>60000</v>
      </c>
    </row>
    <row r="35" spans="1:8" x14ac:dyDescent="0.2">
      <c r="A35" s="19" t="s">
        <v>217</v>
      </c>
      <c r="B35" s="101" t="s">
        <v>11</v>
      </c>
      <c r="C35" s="106" t="s">
        <v>62</v>
      </c>
      <c r="D35" s="30" t="s">
        <v>187</v>
      </c>
      <c r="E35" s="31">
        <v>852</v>
      </c>
      <c r="F35" s="31">
        <v>340</v>
      </c>
      <c r="G35" s="86">
        <v>60000</v>
      </c>
      <c r="H35" s="86">
        <v>60000</v>
      </c>
    </row>
    <row r="36" spans="1:8" x14ac:dyDescent="0.2">
      <c r="A36" s="18" t="s">
        <v>37</v>
      </c>
      <c r="B36" s="101" t="s">
        <v>11</v>
      </c>
      <c r="C36" s="106">
        <v>11</v>
      </c>
      <c r="D36" s="32"/>
      <c r="E36" s="32"/>
      <c r="F36" s="32"/>
      <c r="G36" s="85">
        <f t="shared" ref="G36:H39" si="2">G37</f>
        <v>30000</v>
      </c>
      <c r="H36" s="85">
        <f t="shared" si="2"/>
        <v>30000</v>
      </c>
    </row>
    <row r="37" spans="1:8" x14ac:dyDescent="0.2">
      <c r="A37" s="18" t="s">
        <v>38</v>
      </c>
      <c r="B37" s="101" t="s">
        <v>11</v>
      </c>
      <c r="C37" s="106">
        <v>11</v>
      </c>
      <c r="D37" s="94">
        <v>7190029120</v>
      </c>
      <c r="E37" s="32"/>
      <c r="F37" s="32"/>
      <c r="G37" s="85">
        <f t="shared" si="2"/>
        <v>30000</v>
      </c>
      <c r="H37" s="85">
        <f t="shared" si="2"/>
        <v>30000</v>
      </c>
    </row>
    <row r="38" spans="1:8" x14ac:dyDescent="0.2">
      <c r="A38" s="18" t="s">
        <v>39</v>
      </c>
      <c r="B38" s="101" t="s">
        <v>11</v>
      </c>
      <c r="C38" s="106">
        <v>11</v>
      </c>
      <c r="D38" s="94">
        <v>7190029120</v>
      </c>
      <c r="E38" s="32"/>
      <c r="F38" s="32"/>
      <c r="G38" s="85">
        <f t="shared" si="2"/>
        <v>30000</v>
      </c>
      <c r="H38" s="85">
        <f t="shared" si="2"/>
        <v>30000</v>
      </c>
    </row>
    <row r="39" spans="1:8" x14ac:dyDescent="0.2">
      <c r="A39" s="18" t="s">
        <v>40</v>
      </c>
      <c r="B39" s="101" t="s">
        <v>11</v>
      </c>
      <c r="C39" s="106">
        <v>11</v>
      </c>
      <c r="D39" s="94">
        <v>7190029120</v>
      </c>
      <c r="E39" s="30">
        <v>240</v>
      </c>
      <c r="F39" s="32"/>
      <c r="G39" s="85">
        <f t="shared" si="2"/>
        <v>30000</v>
      </c>
      <c r="H39" s="85">
        <f t="shared" si="2"/>
        <v>30000</v>
      </c>
    </row>
    <row r="40" spans="1:8" x14ac:dyDescent="0.2">
      <c r="A40" s="19" t="s">
        <v>44</v>
      </c>
      <c r="B40" s="101" t="s">
        <v>11</v>
      </c>
      <c r="C40" s="106">
        <v>11</v>
      </c>
      <c r="D40" s="94">
        <v>7190029120</v>
      </c>
      <c r="E40" s="30">
        <v>244</v>
      </c>
      <c r="F40" s="31" t="s">
        <v>33</v>
      </c>
      <c r="G40" s="86">
        <v>30000</v>
      </c>
      <c r="H40" s="86">
        <v>30000</v>
      </c>
    </row>
    <row r="41" spans="1:8" ht="52.5" x14ac:dyDescent="0.2">
      <c r="A41" s="16" t="s">
        <v>149</v>
      </c>
      <c r="B41" s="101" t="s">
        <v>11</v>
      </c>
      <c r="C41" s="107" t="s">
        <v>125</v>
      </c>
      <c r="D41" s="94"/>
      <c r="E41" s="31"/>
      <c r="F41" s="31"/>
      <c r="G41" s="85">
        <f>G42</f>
        <v>700</v>
      </c>
      <c r="H41" s="85">
        <f>H42</f>
        <v>700</v>
      </c>
    </row>
    <row r="42" spans="1:8" ht="21" x14ac:dyDescent="0.2">
      <c r="A42" s="16" t="s">
        <v>24</v>
      </c>
      <c r="B42" s="101" t="s">
        <v>11</v>
      </c>
      <c r="C42" s="106" t="s">
        <v>125</v>
      </c>
      <c r="D42" s="94">
        <v>7170073150</v>
      </c>
      <c r="E42" s="31"/>
      <c r="F42" s="31">
        <v>300</v>
      </c>
      <c r="G42" s="86">
        <f>G43</f>
        <v>700</v>
      </c>
      <c r="H42" s="86">
        <f>H43</f>
        <v>700</v>
      </c>
    </row>
    <row r="43" spans="1:8" x14ac:dyDescent="0.2">
      <c r="A43" s="19" t="s">
        <v>217</v>
      </c>
      <c r="B43" s="101" t="s">
        <v>11</v>
      </c>
      <c r="C43" s="107" t="s">
        <v>125</v>
      </c>
      <c r="D43" s="94">
        <v>7170073150</v>
      </c>
      <c r="E43" s="31">
        <v>244</v>
      </c>
      <c r="F43" s="31">
        <v>340</v>
      </c>
      <c r="G43" s="86">
        <v>700</v>
      </c>
      <c r="H43" s="86">
        <v>700</v>
      </c>
    </row>
    <row r="44" spans="1:8" x14ac:dyDescent="0.2">
      <c r="A44" s="18" t="s">
        <v>45</v>
      </c>
      <c r="B44" s="100" t="s">
        <v>51</v>
      </c>
      <c r="C44" s="108"/>
      <c r="D44" s="32"/>
      <c r="E44" s="32"/>
      <c r="F44" s="30" t="s">
        <v>48</v>
      </c>
      <c r="G44" s="87">
        <f t="shared" ref="G44:H46" si="3">G45</f>
        <v>245900</v>
      </c>
      <c r="H44" s="87">
        <f t="shared" si="3"/>
        <v>250400</v>
      </c>
    </row>
    <row r="45" spans="1:8" x14ac:dyDescent="0.2">
      <c r="A45" s="18" t="s">
        <v>46</v>
      </c>
      <c r="B45" s="100" t="s">
        <v>51</v>
      </c>
      <c r="C45" s="109" t="s">
        <v>52</v>
      </c>
      <c r="D45" s="32"/>
      <c r="E45" s="30" t="s">
        <v>47</v>
      </c>
      <c r="F45" s="34"/>
      <c r="G45" s="88">
        <f t="shared" si="3"/>
        <v>245900</v>
      </c>
      <c r="H45" s="88">
        <f t="shared" si="3"/>
        <v>250400</v>
      </c>
    </row>
    <row r="46" spans="1:8" ht="31.5" x14ac:dyDescent="0.2">
      <c r="A46" s="16" t="s">
        <v>49</v>
      </c>
      <c r="B46" s="100" t="s">
        <v>51</v>
      </c>
      <c r="C46" s="109" t="s">
        <v>52</v>
      </c>
      <c r="D46" s="30" t="s">
        <v>174</v>
      </c>
      <c r="E46" s="34"/>
      <c r="F46" s="32"/>
      <c r="G46" s="85">
        <f t="shared" si="3"/>
        <v>245900</v>
      </c>
      <c r="H46" s="85">
        <f t="shared" si="3"/>
        <v>250400</v>
      </c>
    </row>
    <row r="47" spans="1:8" ht="42" x14ac:dyDescent="0.2">
      <c r="A47" s="20" t="s">
        <v>50</v>
      </c>
      <c r="B47" s="100" t="s">
        <v>51</v>
      </c>
      <c r="C47" s="109" t="s">
        <v>52</v>
      </c>
      <c r="D47" s="30" t="s">
        <v>174</v>
      </c>
      <c r="E47" s="30" t="s">
        <v>9</v>
      </c>
      <c r="F47" s="35"/>
      <c r="G47" s="89">
        <f>G48+G51+G55</f>
        <v>245900</v>
      </c>
      <c r="H47" s="89">
        <f>H48+H51+H55</f>
        <v>250400</v>
      </c>
    </row>
    <row r="48" spans="1:8" x14ac:dyDescent="0.2">
      <c r="A48" s="14" t="s">
        <v>10</v>
      </c>
      <c r="B48" s="100" t="s">
        <v>51</v>
      </c>
      <c r="C48" s="109" t="s">
        <v>52</v>
      </c>
      <c r="D48" s="30" t="s">
        <v>174</v>
      </c>
      <c r="E48" s="34">
        <v>120</v>
      </c>
      <c r="F48" s="32">
        <v>200</v>
      </c>
      <c r="G48" s="85">
        <f>G49+G50</f>
        <v>220700</v>
      </c>
      <c r="H48" s="85">
        <f>H49+H50</f>
        <v>229500</v>
      </c>
    </row>
    <row r="49" spans="1:8" x14ac:dyDescent="0.2">
      <c r="A49" s="19" t="s">
        <v>183</v>
      </c>
      <c r="B49" s="100" t="s">
        <v>51</v>
      </c>
      <c r="C49" s="109" t="s">
        <v>52</v>
      </c>
      <c r="D49" s="30" t="s">
        <v>174</v>
      </c>
      <c r="E49" s="30">
        <v>121</v>
      </c>
      <c r="F49" s="31" t="s">
        <v>16</v>
      </c>
      <c r="G49" s="86">
        <v>169508</v>
      </c>
      <c r="H49" s="86">
        <v>176267</v>
      </c>
    </row>
    <row r="50" spans="1:8" ht="45" x14ac:dyDescent="0.2">
      <c r="A50" s="23" t="s">
        <v>180</v>
      </c>
      <c r="B50" s="100" t="s">
        <v>51</v>
      </c>
      <c r="C50" s="109" t="s">
        <v>52</v>
      </c>
      <c r="D50" s="30" t="s">
        <v>174</v>
      </c>
      <c r="E50" s="31" t="s">
        <v>15</v>
      </c>
      <c r="F50" s="31">
        <v>213</v>
      </c>
      <c r="G50" s="86">
        <v>51192</v>
      </c>
      <c r="H50" s="86">
        <v>53233</v>
      </c>
    </row>
    <row r="51" spans="1:8" ht="21" x14ac:dyDescent="0.2">
      <c r="A51" s="15" t="s">
        <v>36</v>
      </c>
      <c r="B51" s="100" t="s">
        <v>51</v>
      </c>
      <c r="C51" s="109" t="s">
        <v>52</v>
      </c>
      <c r="D51" s="30" t="s">
        <v>174</v>
      </c>
      <c r="E51" s="30">
        <v>244</v>
      </c>
      <c r="F51" s="31">
        <v>220</v>
      </c>
      <c r="G51" s="86">
        <f>G52+G53+G54</f>
        <v>16400</v>
      </c>
      <c r="H51" s="86">
        <f>H52+H53+H54</f>
        <v>16400</v>
      </c>
    </row>
    <row r="52" spans="1:8" x14ac:dyDescent="0.2">
      <c r="A52" s="23" t="s">
        <v>56</v>
      </c>
      <c r="B52" s="100" t="s">
        <v>51</v>
      </c>
      <c r="C52" s="109" t="s">
        <v>52</v>
      </c>
      <c r="D52" s="30" t="s">
        <v>174</v>
      </c>
      <c r="E52" s="30">
        <v>244</v>
      </c>
      <c r="F52" s="32">
        <v>221</v>
      </c>
      <c r="G52" s="86">
        <v>4400</v>
      </c>
      <c r="H52" s="86">
        <v>4400</v>
      </c>
    </row>
    <row r="53" spans="1:8" x14ac:dyDescent="0.2">
      <c r="A53" s="23" t="s">
        <v>58</v>
      </c>
      <c r="B53" s="100" t="s">
        <v>51</v>
      </c>
      <c r="C53" s="109" t="s">
        <v>52</v>
      </c>
      <c r="D53" s="30" t="s">
        <v>174</v>
      </c>
      <c r="E53" s="30">
        <v>244</v>
      </c>
      <c r="F53" s="33">
        <v>222</v>
      </c>
      <c r="G53" s="86">
        <v>8000</v>
      </c>
      <c r="H53" s="86">
        <v>8000</v>
      </c>
    </row>
    <row r="54" spans="1:8" x14ac:dyDescent="0.2">
      <c r="A54" s="23" t="s">
        <v>204</v>
      </c>
      <c r="B54" s="100" t="s">
        <v>51</v>
      </c>
      <c r="C54" s="109" t="s">
        <v>52</v>
      </c>
      <c r="D54" s="30" t="s">
        <v>174</v>
      </c>
      <c r="E54" s="30">
        <v>244</v>
      </c>
      <c r="F54" s="33">
        <v>224</v>
      </c>
      <c r="G54" s="86">
        <v>4000</v>
      </c>
      <c r="H54" s="86">
        <v>4000</v>
      </c>
    </row>
    <row r="55" spans="1:8" ht="21" x14ac:dyDescent="0.2">
      <c r="A55" s="15" t="s">
        <v>53</v>
      </c>
      <c r="B55" s="100" t="s">
        <v>51</v>
      </c>
      <c r="C55" s="109" t="s">
        <v>52</v>
      </c>
      <c r="D55" s="30" t="s">
        <v>174</v>
      </c>
      <c r="E55" s="30">
        <v>244</v>
      </c>
      <c r="F55" s="33">
        <v>300</v>
      </c>
      <c r="G55" s="85">
        <f>G56+G57</f>
        <v>8800</v>
      </c>
      <c r="H55" s="85">
        <f>H57</f>
        <v>4500</v>
      </c>
    </row>
    <row r="56" spans="1:8" x14ac:dyDescent="0.2">
      <c r="A56" s="19" t="s">
        <v>158</v>
      </c>
      <c r="B56" s="100" t="s">
        <v>51</v>
      </c>
      <c r="C56" s="109" t="s">
        <v>52</v>
      </c>
      <c r="D56" s="30" t="s">
        <v>174</v>
      </c>
      <c r="E56" s="30">
        <v>244</v>
      </c>
      <c r="F56" s="33">
        <v>310</v>
      </c>
      <c r="G56" s="86">
        <v>3000</v>
      </c>
      <c r="H56" s="86"/>
    </row>
    <row r="57" spans="1:8" x14ac:dyDescent="0.2">
      <c r="A57" s="55" t="s">
        <v>34</v>
      </c>
      <c r="B57" s="100" t="s">
        <v>51</v>
      </c>
      <c r="C57" s="109" t="s">
        <v>52</v>
      </c>
      <c r="D57" s="30" t="s">
        <v>174</v>
      </c>
      <c r="E57" s="31" t="s">
        <v>29</v>
      </c>
      <c r="F57" s="30">
        <v>340</v>
      </c>
      <c r="G57" s="86">
        <v>5800</v>
      </c>
      <c r="H57" s="86">
        <v>4500</v>
      </c>
    </row>
    <row r="58" spans="1:8" ht="21" x14ac:dyDescent="0.2">
      <c r="A58" s="15" t="s">
        <v>97</v>
      </c>
      <c r="B58" s="100" t="s">
        <v>52</v>
      </c>
      <c r="C58" s="106"/>
      <c r="D58" s="30"/>
      <c r="E58" s="30"/>
      <c r="F58" s="30"/>
      <c r="G58" s="85">
        <f>G59</f>
        <v>141510</v>
      </c>
      <c r="H58" s="85">
        <f t="shared" ref="G58:H60" si="4">H59</f>
        <v>141510</v>
      </c>
    </row>
    <row r="59" spans="1:8" ht="21" x14ac:dyDescent="0.2">
      <c r="A59" s="15" t="s">
        <v>97</v>
      </c>
      <c r="B59" s="100" t="s">
        <v>52</v>
      </c>
      <c r="C59" s="106" t="s">
        <v>61</v>
      </c>
      <c r="D59" s="30"/>
      <c r="E59" s="30"/>
      <c r="F59" s="30"/>
      <c r="G59" s="85">
        <f>G61+G64</f>
        <v>141510</v>
      </c>
      <c r="H59" s="85">
        <f>H61+H64</f>
        <v>141510</v>
      </c>
    </row>
    <row r="60" spans="1:8" ht="0.75" customHeight="1" x14ac:dyDescent="0.2">
      <c r="A60" s="15" t="s">
        <v>98</v>
      </c>
      <c r="B60" s="100" t="s">
        <v>52</v>
      </c>
      <c r="C60" s="106" t="s">
        <v>61</v>
      </c>
      <c r="D60" s="30" t="s">
        <v>188</v>
      </c>
      <c r="E60" s="30"/>
      <c r="F60" s="30"/>
      <c r="G60" s="85">
        <f t="shared" si="4"/>
        <v>131510</v>
      </c>
      <c r="H60" s="85">
        <f t="shared" si="4"/>
        <v>131510</v>
      </c>
    </row>
    <row r="61" spans="1:8" ht="21" x14ac:dyDescent="0.2">
      <c r="A61" s="15" t="s">
        <v>99</v>
      </c>
      <c r="B61" s="100" t="s">
        <v>52</v>
      </c>
      <c r="C61" s="106" t="s">
        <v>61</v>
      </c>
      <c r="D61" s="30" t="s">
        <v>188</v>
      </c>
      <c r="E61" s="30">
        <v>200</v>
      </c>
      <c r="F61" s="30"/>
      <c r="G61" s="85">
        <f>G62</f>
        <v>131510</v>
      </c>
      <c r="H61" s="85">
        <f>H62</f>
        <v>131510</v>
      </c>
    </row>
    <row r="62" spans="1:8" ht="21" x14ac:dyDescent="0.2">
      <c r="A62" s="15" t="s">
        <v>53</v>
      </c>
      <c r="B62" s="100" t="s">
        <v>52</v>
      </c>
      <c r="C62" s="106" t="s">
        <v>61</v>
      </c>
      <c r="D62" s="30" t="s">
        <v>188</v>
      </c>
      <c r="E62" s="30">
        <v>240</v>
      </c>
      <c r="F62" s="31">
        <v>220</v>
      </c>
      <c r="G62" s="86">
        <f>G63</f>
        <v>131510</v>
      </c>
      <c r="H62" s="86">
        <f>H63</f>
        <v>131510</v>
      </c>
    </row>
    <row r="63" spans="1:8" x14ac:dyDescent="0.2">
      <c r="A63" s="19" t="s">
        <v>211</v>
      </c>
      <c r="B63" s="100" t="s">
        <v>52</v>
      </c>
      <c r="C63" s="106" t="s">
        <v>61</v>
      </c>
      <c r="D63" s="30" t="s">
        <v>188</v>
      </c>
      <c r="E63" s="31">
        <v>244</v>
      </c>
      <c r="F63" s="31">
        <v>226</v>
      </c>
      <c r="G63" s="86">
        <v>131510</v>
      </c>
      <c r="H63" s="86">
        <v>131510</v>
      </c>
    </row>
    <row r="64" spans="1:8" ht="21" x14ac:dyDescent="0.2">
      <c r="A64" s="15" t="s">
        <v>53</v>
      </c>
      <c r="B64" s="100" t="s">
        <v>52</v>
      </c>
      <c r="C64" s="106" t="s">
        <v>61</v>
      </c>
      <c r="D64" s="30" t="s">
        <v>188</v>
      </c>
      <c r="E64" s="31">
        <v>244</v>
      </c>
      <c r="F64" s="31">
        <v>300</v>
      </c>
      <c r="G64" s="86">
        <f>G65</f>
        <v>10000</v>
      </c>
      <c r="H64" s="86">
        <f>H65</f>
        <v>10000</v>
      </c>
    </row>
    <row r="65" spans="1:8" ht="21" x14ac:dyDescent="0.2">
      <c r="A65" s="15" t="s">
        <v>218</v>
      </c>
      <c r="B65" s="100" t="s">
        <v>52</v>
      </c>
      <c r="C65" s="106" t="s">
        <v>61</v>
      </c>
      <c r="D65" s="30" t="s">
        <v>188</v>
      </c>
      <c r="E65" s="31">
        <v>244</v>
      </c>
      <c r="F65" s="31">
        <v>340</v>
      </c>
      <c r="G65" s="86">
        <v>10000</v>
      </c>
      <c r="H65" s="86">
        <v>10000</v>
      </c>
    </row>
    <row r="66" spans="1:8" ht="0.75" customHeight="1" x14ac:dyDescent="0.2">
      <c r="A66" s="55" t="s">
        <v>34</v>
      </c>
      <c r="B66" s="102"/>
      <c r="C66" s="106"/>
      <c r="D66" s="30"/>
      <c r="E66" s="31"/>
      <c r="F66" s="32"/>
      <c r="G66" s="85"/>
      <c r="H66" s="85"/>
    </row>
    <row r="67" spans="1:8" x14ac:dyDescent="0.2">
      <c r="A67" s="18" t="s">
        <v>60</v>
      </c>
      <c r="B67" s="100" t="s">
        <v>62</v>
      </c>
      <c r="C67" s="106"/>
      <c r="D67" s="32"/>
      <c r="E67" s="32"/>
      <c r="F67" s="32"/>
      <c r="G67" s="85">
        <f>G69</f>
        <v>729500</v>
      </c>
      <c r="H67" s="85">
        <f>H69</f>
        <v>738000</v>
      </c>
    </row>
    <row r="68" spans="1:8" x14ac:dyDescent="0.2">
      <c r="A68" s="18" t="s">
        <v>60</v>
      </c>
      <c r="B68" s="100" t="s">
        <v>62</v>
      </c>
      <c r="C68" s="106" t="s">
        <v>61</v>
      </c>
      <c r="D68" s="32"/>
      <c r="E68" s="32"/>
      <c r="F68" s="34"/>
      <c r="G68" s="90"/>
      <c r="H68" s="90"/>
    </row>
    <row r="69" spans="1:8" x14ac:dyDescent="0.2">
      <c r="A69" s="25" t="s">
        <v>100</v>
      </c>
      <c r="B69" s="100" t="s">
        <v>62</v>
      </c>
      <c r="C69" s="106" t="s">
        <v>61</v>
      </c>
      <c r="D69" s="30"/>
      <c r="E69" s="31"/>
      <c r="F69" s="31"/>
      <c r="G69" s="85">
        <f t="shared" ref="G69:H72" si="5">G70</f>
        <v>729500</v>
      </c>
      <c r="H69" s="85">
        <f t="shared" si="5"/>
        <v>738000</v>
      </c>
    </row>
    <row r="70" spans="1:8" ht="21" x14ac:dyDescent="0.2">
      <c r="A70" s="16" t="s">
        <v>139</v>
      </c>
      <c r="B70" s="100" t="s">
        <v>62</v>
      </c>
      <c r="C70" s="106" t="s">
        <v>61</v>
      </c>
      <c r="D70" s="30">
        <v>7200029160</v>
      </c>
      <c r="E70" s="31"/>
      <c r="F70" s="31"/>
      <c r="G70" s="86">
        <f t="shared" si="5"/>
        <v>729500</v>
      </c>
      <c r="H70" s="86">
        <f t="shared" si="5"/>
        <v>738000</v>
      </c>
    </row>
    <row r="71" spans="1:8" ht="21" x14ac:dyDescent="0.2">
      <c r="A71" s="16" t="s">
        <v>139</v>
      </c>
      <c r="B71" s="100" t="s">
        <v>62</v>
      </c>
      <c r="C71" s="106" t="s">
        <v>61</v>
      </c>
      <c r="D71" s="30">
        <v>7200029160</v>
      </c>
      <c r="E71" s="31">
        <v>200</v>
      </c>
      <c r="F71" s="31"/>
      <c r="G71" s="86">
        <f t="shared" si="5"/>
        <v>729500</v>
      </c>
      <c r="H71" s="86">
        <f t="shared" si="5"/>
        <v>738000</v>
      </c>
    </row>
    <row r="72" spans="1:8" ht="21" x14ac:dyDescent="0.2">
      <c r="A72" s="16" t="s">
        <v>53</v>
      </c>
      <c r="B72" s="100" t="s">
        <v>62</v>
      </c>
      <c r="C72" s="106" t="s">
        <v>61</v>
      </c>
      <c r="D72" s="30">
        <v>7200029160</v>
      </c>
      <c r="E72" s="31">
        <v>240</v>
      </c>
      <c r="F72" s="31">
        <v>200</v>
      </c>
      <c r="G72" s="86">
        <f t="shared" si="5"/>
        <v>729500</v>
      </c>
      <c r="H72" s="86">
        <f t="shared" si="5"/>
        <v>738000</v>
      </c>
    </row>
    <row r="73" spans="1:8" x14ac:dyDescent="0.2">
      <c r="A73" s="16" t="s">
        <v>214</v>
      </c>
      <c r="B73" s="100" t="s">
        <v>62</v>
      </c>
      <c r="C73" s="106" t="s">
        <v>61</v>
      </c>
      <c r="D73" s="30">
        <v>7200029160</v>
      </c>
      <c r="E73" s="31">
        <v>244</v>
      </c>
      <c r="F73" s="31">
        <v>225</v>
      </c>
      <c r="G73" s="86">
        <v>729500</v>
      </c>
      <c r="H73" s="86">
        <v>738000</v>
      </c>
    </row>
    <row r="74" spans="1:8" hidden="1" x14ac:dyDescent="0.2">
      <c r="A74" s="55" t="s">
        <v>190</v>
      </c>
      <c r="B74" s="100"/>
      <c r="C74" s="106"/>
      <c r="D74" s="30"/>
      <c r="E74" s="31"/>
      <c r="F74" s="32"/>
      <c r="G74" s="85"/>
      <c r="H74" s="85"/>
    </row>
    <row r="75" spans="1:8" x14ac:dyDescent="0.2">
      <c r="A75" s="18" t="s">
        <v>65</v>
      </c>
      <c r="B75" s="100" t="s">
        <v>66</v>
      </c>
      <c r="C75" s="106"/>
      <c r="D75" s="30"/>
      <c r="E75" s="31"/>
      <c r="F75" s="32"/>
      <c r="G75" s="85">
        <f>G76+G81</f>
        <v>466416</v>
      </c>
      <c r="H75" s="85">
        <f>H76+H81</f>
        <v>366416</v>
      </c>
    </row>
    <row r="76" spans="1:8" x14ac:dyDescent="0.2">
      <c r="A76" s="18" t="s">
        <v>67</v>
      </c>
      <c r="B76" s="100" t="s">
        <v>66</v>
      </c>
      <c r="C76" s="106" t="s">
        <v>51</v>
      </c>
      <c r="D76" s="30"/>
      <c r="E76" s="32"/>
      <c r="F76" s="32"/>
      <c r="G76" s="85">
        <f>G77</f>
        <v>322612</v>
      </c>
      <c r="H76" s="85">
        <f>H77</f>
        <v>223804</v>
      </c>
    </row>
    <row r="77" spans="1:8" x14ac:dyDescent="0.2">
      <c r="A77" s="18" t="s">
        <v>68</v>
      </c>
      <c r="B77" s="100" t="s">
        <v>66</v>
      </c>
      <c r="C77" s="106" t="s">
        <v>51</v>
      </c>
      <c r="D77" s="30">
        <v>7300060020</v>
      </c>
      <c r="E77" s="32"/>
      <c r="F77" s="32"/>
      <c r="G77" s="85">
        <f>G78</f>
        <v>322612</v>
      </c>
      <c r="H77" s="85">
        <f>H78</f>
        <v>223804</v>
      </c>
    </row>
    <row r="78" spans="1:8" ht="21" x14ac:dyDescent="0.2">
      <c r="A78" s="15" t="s">
        <v>87</v>
      </c>
      <c r="B78" s="100" t="s">
        <v>66</v>
      </c>
      <c r="C78" s="106" t="s">
        <v>51</v>
      </c>
      <c r="D78" s="30">
        <v>7300060020</v>
      </c>
      <c r="E78" s="30" t="s">
        <v>25</v>
      </c>
      <c r="F78" s="32"/>
      <c r="G78" s="85">
        <f t="shared" ref="G78:H78" si="6">G79</f>
        <v>322612</v>
      </c>
      <c r="H78" s="85">
        <f t="shared" si="6"/>
        <v>223804</v>
      </c>
    </row>
    <row r="79" spans="1:8" x14ac:dyDescent="0.2">
      <c r="A79" s="18" t="s">
        <v>101</v>
      </c>
      <c r="B79" s="100" t="s">
        <v>66</v>
      </c>
      <c r="C79" s="106" t="s">
        <v>51</v>
      </c>
      <c r="D79" s="30">
        <v>7300060020</v>
      </c>
      <c r="E79" s="30" t="s">
        <v>27</v>
      </c>
      <c r="F79" s="32">
        <v>200</v>
      </c>
      <c r="G79" s="85">
        <f>G80</f>
        <v>322612</v>
      </c>
      <c r="H79" s="85">
        <f>H80</f>
        <v>223804</v>
      </c>
    </row>
    <row r="80" spans="1:8" ht="21.75" customHeight="1" x14ac:dyDescent="0.2">
      <c r="A80" s="19" t="s">
        <v>211</v>
      </c>
      <c r="B80" s="100" t="s">
        <v>66</v>
      </c>
      <c r="C80" s="106" t="s">
        <v>51</v>
      </c>
      <c r="D80" s="30">
        <v>7300060020</v>
      </c>
      <c r="E80" s="30" t="s">
        <v>29</v>
      </c>
      <c r="F80" s="31" t="s">
        <v>31</v>
      </c>
      <c r="G80" s="86">
        <v>322612</v>
      </c>
      <c r="H80" s="86">
        <v>223804</v>
      </c>
    </row>
    <row r="81" spans="1:8" ht="21.75" customHeight="1" x14ac:dyDescent="0.2">
      <c r="A81" s="18" t="s">
        <v>70</v>
      </c>
      <c r="B81" s="100" t="s">
        <v>66</v>
      </c>
      <c r="C81" s="106" t="s">
        <v>52</v>
      </c>
      <c r="D81" s="30"/>
      <c r="E81" s="30"/>
      <c r="F81" s="31"/>
      <c r="G81" s="85">
        <f>G82</f>
        <v>143804</v>
      </c>
      <c r="H81" s="85">
        <f>H82</f>
        <v>142612</v>
      </c>
    </row>
    <row r="82" spans="1:8" x14ac:dyDescent="0.2">
      <c r="A82" s="18" t="s">
        <v>70</v>
      </c>
      <c r="B82" s="100" t="s">
        <v>66</v>
      </c>
      <c r="C82" s="106" t="s">
        <v>52</v>
      </c>
      <c r="D82" s="30" t="s">
        <v>175</v>
      </c>
      <c r="E82" s="32"/>
      <c r="F82" s="32"/>
      <c r="G82" s="86">
        <f t="shared" ref="G82:H83" si="7">G83</f>
        <v>143804</v>
      </c>
      <c r="H82" s="86">
        <f t="shared" si="7"/>
        <v>142612</v>
      </c>
    </row>
    <row r="83" spans="1:8" ht="21" x14ac:dyDescent="0.2">
      <c r="A83" s="15" t="s">
        <v>53</v>
      </c>
      <c r="B83" s="100" t="s">
        <v>66</v>
      </c>
      <c r="C83" s="106" t="s">
        <v>52</v>
      </c>
      <c r="D83" s="30" t="s">
        <v>175</v>
      </c>
      <c r="E83" s="30" t="s">
        <v>25</v>
      </c>
      <c r="F83" s="32">
        <v>200</v>
      </c>
      <c r="G83" s="86">
        <f t="shared" si="7"/>
        <v>143804</v>
      </c>
      <c r="H83" s="86">
        <f t="shared" si="7"/>
        <v>142612</v>
      </c>
    </row>
    <row r="84" spans="1:8" ht="21" x14ac:dyDescent="0.2">
      <c r="A84" s="15" t="s">
        <v>101</v>
      </c>
      <c r="B84" s="100" t="s">
        <v>66</v>
      </c>
      <c r="C84" s="106" t="s">
        <v>52</v>
      </c>
      <c r="D84" s="30" t="s">
        <v>175</v>
      </c>
      <c r="E84" s="30" t="s">
        <v>27</v>
      </c>
      <c r="F84" s="32">
        <v>220</v>
      </c>
      <c r="G84" s="86">
        <f>G85+G86+G94+G95</f>
        <v>143804</v>
      </c>
      <c r="H84" s="86">
        <f>H85+H86+H94+H95</f>
        <v>142612</v>
      </c>
    </row>
    <row r="85" spans="1:8" x14ac:dyDescent="0.2">
      <c r="A85" s="16" t="s">
        <v>77</v>
      </c>
      <c r="B85" s="100" t="s">
        <v>66</v>
      </c>
      <c r="C85" s="106" t="s">
        <v>52</v>
      </c>
      <c r="D85" s="30" t="s">
        <v>175</v>
      </c>
      <c r="E85" s="30" t="s">
        <v>29</v>
      </c>
      <c r="F85" s="31">
        <v>223</v>
      </c>
      <c r="G85" s="86">
        <v>35000</v>
      </c>
      <c r="H85" s="86">
        <v>35000</v>
      </c>
    </row>
    <row r="86" spans="1:8" ht="20.25" customHeight="1" x14ac:dyDescent="0.2">
      <c r="A86" s="20" t="s">
        <v>58</v>
      </c>
      <c r="B86" s="100" t="s">
        <v>66</v>
      </c>
      <c r="C86" s="106" t="s">
        <v>52</v>
      </c>
      <c r="D86" s="30" t="s">
        <v>175</v>
      </c>
      <c r="E86" s="31" t="s">
        <v>29</v>
      </c>
      <c r="F86" s="31">
        <v>222</v>
      </c>
      <c r="G86" s="86">
        <v>44996</v>
      </c>
      <c r="H86" s="86">
        <v>43804</v>
      </c>
    </row>
    <row r="87" spans="1:8" hidden="1" x14ac:dyDescent="0.2">
      <c r="A87" s="19" t="s">
        <v>92</v>
      </c>
      <c r="B87" s="100" t="s">
        <v>66</v>
      </c>
      <c r="C87" s="106" t="s">
        <v>52</v>
      </c>
      <c r="D87" s="30" t="s">
        <v>191</v>
      </c>
      <c r="E87" s="31"/>
      <c r="F87" s="30"/>
      <c r="G87" s="85"/>
      <c r="H87" s="85"/>
    </row>
    <row r="88" spans="1:8" hidden="1" x14ac:dyDescent="0.2">
      <c r="A88" s="18" t="s">
        <v>105</v>
      </c>
      <c r="B88" s="100" t="s">
        <v>66</v>
      </c>
      <c r="C88" s="106" t="s">
        <v>52</v>
      </c>
      <c r="D88" s="30" t="s">
        <v>191</v>
      </c>
      <c r="E88" s="30">
        <v>200</v>
      </c>
      <c r="F88" s="30"/>
      <c r="G88" s="85">
        <f>G89</f>
        <v>41000</v>
      </c>
      <c r="H88" s="85">
        <f>H89</f>
        <v>41000</v>
      </c>
    </row>
    <row r="89" spans="1:8" ht="21" hidden="1" x14ac:dyDescent="0.2">
      <c r="A89" s="16" t="s">
        <v>101</v>
      </c>
      <c r="B89" s="100" t="s">
        <v>66</v>
      </c>
      <c r="C89" s="106" t="s">
        <v>52</v>
      </c>
      <c r="D89" s="30" t="s">
        <v>191</v>
      </c>
      <c r="E89" s="30">
        <v>240</v>
      </c>
      <c r="F89" s="30">
        <v>220</v>
      </c>
      <c r="G89" s="85">
        <f>G90</f>
        <v>41000</v>
      </c>
      <c r="H89" s="85">
        <f>H90</f>
        <v>41000</v>
      </c>
    </row>
    <row r="90" spans="1:8" ht="21" hidden="1" x14ac:dyDescent="0.2">
      <c r="A90" s="16" t="s">
        <v>36</v>
      </c>
      <c r="B90" s="100" t="s">
        <v>66</v>
      </c>
      <c r="C90" s="106" t="s">
        <v>52</v>
      </c>
      <c r="D90" s="30" t="s">
        <v>191</v>
      </c>
      <c r="E90" s="30">
        <v>240</v>
      </c>
      <c r="F90" s="31">
        <v>225</v>
      </c>
      <c r="G90" s="86">
        <v>41000</v>
      </c>
      <c r="H90" s="86">
        <v>41000</v>
      </c>
    </row>
    <row r="91" spans="1:8" hidden="1" x14ac:dyDescent="0.2">
      <c r="A91" s="21" t="s">
        <v>193</v>
      </c>
      <c r="B91" s="100" t="s">
        <v>66</v>
      </c>
      <c r="C91" s="106" t="s">
        <v>52</v>
      </c>
      <c r="D91" s="30" t="s">
        <v>192</v>
      </c>
      <c r="E91" s="30">
        <v>200</v>
      </c>
      <c r="F91" s="30"/>
      <c r="G91" s="86"/>
      <c r="H91" s="86"/>
    </row>
    <row r="92" spans="1:8" ht="22.5" hidden="1" x14ac:dyDescent="0.2">
      <c r="A92" s="23" t="s">
        <v>101</v>
      </c>
      <c r="B92" s="100" t="s">
        <v>66</v>
      </c>
      <c r="C92" s="106" t="s">
        <v>52</v>
      </c>
      <c r="D92" s="30" t="s">
        <v>192</v>
      </c>
      <c r="E92" s="30">
        <v>240</v>
      </c>
      <c r="F92" s="30">
        <v>300</v>
      </c>
      <c r="G92" s="86"/>
      <c r="H92" s="86"/>
    </row>
    <row r="93" spans="1:8" ht="21" hidden="1" x14ac:dyDescent="0.2">
      <c r="A93" s="15" t="s">
        <v>36</v>
      </c>
      <c r="B93" s="100" t="s">
        <v>66</v>
      </c>
      <c r="C93" s="106" t="s">
        <v>52</v>
      </c>
      <c r="D93" s="30" t="s">
        <v>192</v>
      </c>
      <c r="E93" s="30">
        <v>244</v>
      </c>
      <c r="F93" s="31">
        <v>340</v>
      </c>
      <c r="G93" s="86"/>
      <c r="H93" s="86"/>
    </row>
    <row r="94" spans="1:8" ht="21" x14ac:dyDescent="0.2">
      <c r="A94" s="20" t="s">
        <v>209</v>
      </c>
      <c r="B94" s="100" t="s">
        <v>66</v>
      </c>
      <c r="C94" s="106" t="s">
        <v>52</v>
      </c>
      <c r="D94" s="30" t="s">
        <v>175</v>
      </c>
      <c r="E94" s="30">
        <v>244</v>
      </c>
      <c r="F94" s="31">
        <v>224</v>
      </c>
      <c r="G94" s="86">
        <v>21808</v>
      </c>
      <c r="H94" s="86">
        <v>21808</v>
      </c>
    </row>
    <row r="95" spans="1:8" x14ac:dyDescent="0.2">
      <c r="A95" s="20" t="s">
        <v>214</v>
      </c>
      <c r="B95" s="100" t="s">
        <v>66</v>
      </c>
      <c r="C95" s="106" t="s">
        <v>52</v>
      </c>
      <c r="D95" s="30" t="s">
        <v>175</v>
      </c>
      <c r="E95" s="30">
        <v>244</v>
      </c>
      <c r="F95" s="31">
        <v>225</v>
      </c>
      <c r="G95" s="86">
        <v>42000</v>
      </c>
      <c r="H95" s="86">
        <v>42000</v>
      </c>
    </row>
    <row r="96" spans="1:8" ht="21" x14ac:dyDescent="0.2">
      <c r="A96" s="16" t="s">
        <v>103</v>
      </c>
      <c r="B96" s="100" t="s">
        <v>71</v>
      </c>
      <c r="C96" s="108"/>
      <c r="D96" s="32"/>
      <c r="E96" s="32"/>
      <c r="F96" s="32"/>
      <c r="G96" s="85">
        <f t="shared" ref="G96:H98" si="8">G97</f>
        <v>4039494.29</v>
      </c>
      <c r="H96" s="85">
        <f t="shared" si="8"/>
        <v>4251822.84</v>
      </c>
    </row>
    <row r="97" spans="1:8" ht="21" x14ac:dyDescent="0.2">
      <c r="A97" s="16" t="s">
        <v>103</v>
      </c>
      <c r="B97" s="100" t="s">
        <v>71</v>
      </c>
      <c r="C97" s="106" t="s">
        <v>11</v>
      </c>
      <c r="D97" s="32"/>
      <c r="E97" s="32"/>
      <c r="F97" s="32"/>
      <c r="G97" s="85">
        <f t="shared" si="8"/>
        <v>4039494.29</v>
      </c>
      <c r="H97" s="85">
        <f t="shared" si="8"/>
        <v>4251822.84</v>
      </c>
    </row>
    <row r="98" spans="1:8" x14ac:dyDescent="0.2">
      <c r="A98" s="18" t="s">
        <v>72</v>
      </c>
      <c r="B98" s="100" t="s">
        <v>71</v>
      </c>
      <c r="C98" s="106" t="s">
        <v>11</v>
      </c>
      <c r="D98" s="30">
        <v>7510041100</v>
      </c>
      <c r="E98" s="32"/>
      <c r="F98" s="32"/>
      <c r="G98" s="85">
        <f t="shared" si="8"/>
        <v>4039494.29</v>
      </c>
      <c r="H98" s="85">
        <f t="shared" si="8"/>
        <v>4251822.84</v>
      </c>
    </row>
    <row r="99" spans="1:8" ht="31.5" x14ac:dyDescent="0.2">
      <c r="A99" s="16" t="s">
        <v>73</v>
      </c>
      <c r="B99" s="100" t="s">
        <v>71</v>
      </c>
      <c r="C99" s="106" t="s">
        <v>11</v>
      </c>
      <c r="D99" s="30">
        <v>7510041100</v>
      </c>
      <c r="E99" s="32"/>
      <c r="F99" s="32"/>
      <c r="G99" s="85">
        <f>G100+G110</f>
        <v>4039494.29</v>
      </c>
      <c r="H99" s="85">
        <f>H100</f>
        <v>4251822.84</v>
      </c>
    </row>
    <row r="100" spans="1:8" ht="21" x14ac:dyDescent="0.2">
      <c r="A100" s="16" t="s">
        <v>74</v>
      </c>
      <c r="B100" s="102" t="s">
        <v>71</v>
      </c>
      <c r="C100" s="107" t="s">
        <v>11</v>
      </c>
      <c r="D100" s="31">
        <v>7510041100</v>
      </c>
      <c r="E100" s="95">
        <v>100</v>
      </c>
      <c r="F100" s="33">
        <v>200</v>
      </c>
      <c r="G100" s="86">
        <f>G101+G105</f>
        <v>3976494.29</v>
      </c>
      <c r="H100" s="86">
        <f>H101+H104</f>
        <v>4251822.84</v>
      </c>
    </row>
    <row r="101" spans="1:8" ht="56.25" x14ac:dyDescent="0.2">
      <c r="A101" s="23" t="s">
        <v>194</v>
      </c>
      <c r="B101" s="102" t="s">
        <v>71</v>
      </c>
      <c r="C101" s="107" t="s">
        <v>11</v>
      </c>
      <c r="D101" s="31">
        <v>7510041100</v>
      </c>
      <c r="E101" s="37">
        <v>110</v>
      </c>
      <c r="F101" s="33">
        <v>210</v>
      </c>
      <c r="G101" s="86">
        <f>G102+G103</f>
        <v>2696726.29</v>
      </c>
      <c r="H101" s="86">
        <f>H102+H103</f>
        <v>2909054.84</v>
      </c>
    </row>
    <row r="102" spans="1:8" x14ac:dyDescent="0.2">
      <c r="A102" s="19" t="s">
        <v>185</v>
      </c>
      <c r="B102" s="102" t="s">
        <v>71</v>
      </c>
      <c r="C102" s="107" t="s">
        <v>11</v>
      </c>
      <c r="D102" s="31" t="s">
        <v>195</v>
      </c>
      <c r="E102" s="31">
        <v>111</v>
      </c>
      <c r="F102" s="31">
        <v>211</v>
      </c>
      <c r="G102" s="86">
        <v>2333864.88</v>
      </c>
      <c r="H102" s="86">
        <v>2507162.84</v>
      </c>
    </row>
    <row r="103" spans="1:8" ht="45" x14ac:dyDescent="0.2">
      <c r="A103" s="23" t="s">
        <v>181</v>
      </c>
      <c r="B103" s="102" t="s">
        <v>71</v>
      </c>
      <c r="C103" s="107" t="s">
        <v>11</v>
      </c>
      <c r="D103" s="31">
        <v>7510041100</v>
      </c>
      <c r="E103" s="31">
        <v>119</v>
      </c>
      <c r="F103" s="33">
        <v>213</v>
      </c>
      <c r="G103" s="86">
        <v>362861.41</v>
      </c>
      <c r="H103" s="86">
        <v>401892</v>
      </c>
    </row>
    <row r="104" spans="1:8" ht="21" x14ac:dyDescent="0.2">
      <c r="A104" s="16" t="s">
        <v>101</v>
      </c>
      <c r="B104" s="100" t="s">
        <v>71</v>
      </c>
      <c r="C104" s="106" t="s">
        <v>11</v>
      </c>
      <c r="D104" s="123">
        <v>7510041100</v>
      </c>
      <c r="E104" s="30" t="s">
        <v>25</v>
      </c>
      <c r="F104" s="35"/>
      <c r="G104" s="89">
        <f>G105+G110</f>
        <v>1342768</v>
      </c>
      <c r="H104" s="89">
        <f>H105+H110</f>
        <v>1342768</v>
      </c>
    </row>
    <row r="105" spans="1:8" ht="21" x14ac:dyDescent="0.2">
      <c r="A105" s="16" t="s">
        <v>101</v>
      </c>
      <c r="B105" s="102" t="s">
        <v>71</v>
      </c>
      <c r="C105" s="107" t="s">
        <v>11</v>
      </c>
      <c r="D105" s="41">
        <v>7510041100</v>
      </c>
      <c r="E105" s="96" t="s">
        <v>27</v>
      </c>
      <c r="F105" s="33">
        <v>220</v>
      </c>
      <c r="G105" s="86">
        <f>G106+G107+G108</f>
        <v>1279768</v>
      </c>
      <c r="H105" s="86">
        <f>H106+H107+H108</f>
        <v>1279768</v>
      </c>
    </row>
    <row r="106" spans="1:8" x14ac:dyDescent="0.2">
      <c r="A106" s="16" t="s">
        <v>77</v>
      </c>
      <c r="B106" s="100" t="s">
        <v>71</v>
      </c>
      <c r="C106" s="106" t="s">
        <v>11</v>
      </c>
      <c r="D106" s="123">
        <v>7510041100</v>
      </c>
      <c r="E106" s="30" t="s">
        <v>29</v>
      </c>
      <c r="F106" s="31" t="s">
        <v>30</v>
      </c>
      <c r="G106" s="86">
        <v>662200</v>
      </c>
      <c r="H106" s="86">
        <v>662200</v>
      </c>
    </row>
    <row r="107" spans="1:8" x14ac:dyDescent="0.2">
      <c r="A107" s="20" t="s">
        <v>214</v>
      </c>
      <c r="B107" s="100" t="s">
        <v>71</v>
      </c>
      <c r="C107" s="106" t="s">
        <v>11</v>
      </c>
      <c r="D107" s="123">
        <v>7510041100</v>
      </c>
      <c r="E107" s="31" t="s">
        <v>29</v>
      </c>
      <c r="F107" s="31">
        <v>225</v>
      </c>
      <c r="G107" s="86">
        <v>12000</v>
      </c>
      <c r="H107" s="86">
        <v>12000</v>
      </c>
    </row>
    <row r="108" spans="1:8" x14ac:dyDescent="0.2">
      <c r="A108" s="19" t="s">
        <v>211</v>
      </c>
      <c r="B108" s="100" t="s">
        <v>71</v>
      </c>
      <c r="C108" s="106" t="s">
        <v>11</v>
      </c>
      <c r="D108" s="123">
        <v>7510041100</v>
      </c>
      <c r="E108" s="31" t="s">
        <v>29</v>
      </c>
      <c r="F108" s="31" t="s">
        <v>31</v>
      </c>
      <c r="G108" s="86">
        <v>605568</v>
      </c>
      <c r="H108" s="86">
        <v>605568</v>
      </c>
    </row>
    <row r="109" spans="1:8" x14ac:dyDescent="0.2">
      <c r="A109" s="19" t="s">
        <v>44</v>
      </c>
      <c r="B109" s="100" t="s">
        <v>71</v>
      </c>
      <c r="C109" s="106" t="s">
        <v>11</v>
      </c>
      <c r="D109" s="123">
        <v>7510041100</v>
      </c>
      <c r="E109" s="31" t="s">
        <v>29</v>
      </c>
      <c r="F109" s="31" t="s">
        <v>33</v>
      </c>
      <c r="G109" s="86">
        <v>0</v>
      </c>
      <c r="H109" s="86">
        <v>0</v>
      </c>
    </row>
    <row r="110" spans="1:8" ht="21" x14ac:dyDescent="0.2">
      <c r="A110" s="16" t="s">
        <v>101</v>
      </c>
      <c r="B110" s="100" t="s">
        <v>71</v>
      </c>
      <c r="C110" s="106" t="s">
        <v>11</v>
      </c>
      <c r="D110" s="123">
        <v>7510041100</v>
      </c>
      <c r="E110" s="31" t="s">
        <v>29</v>
      </c>
      <c r="F110" s="31">
        <v>300</v>
      </c>
      <c r="G110" s="91">
        <f>G111</f>
        <v>63000</v>
      </c>
      <c r="H110" s="91">
        <f>H111</f>
        <v>63000</v>
      </c>
    </row>
    <row r="111" spans="1:8" ht="21" x14ac:dyDescent="0.2">
      <c r="A111" s="16" t="s">
        <v>34</v>
      </c>
      <c r="B111" s="100" t="s">
        <v>71</v>
      </c>
      <c r="C111" s="106" t="s">
        <v>11</v>
      </c>
      <c r="D111" s="123">
        <v>7510041100</v>
      </c>
      <c r="E111" s="31" t="s">
        <v>29</v>
      </c>
      <c r="F111" s="30">
        <v>340</v>
      </c>
      <c r="G111" s="86">
        <v>63000</v>
      </c>
      <c r="H111" s="86">
        <v>63000</v>
      </c>
    </row>
    <row r="112" spans="1:8" x14ac:dyDescent="0.2">
      <c r="A112" s="26" t="s">
        <v>112</v>
      </c>
      <c r="B112" s="100" t="s">
        <v>196</v>
      </c>
      <c r="C112" s="106"/>
      <c r="D112" s="30"/>
      <c r="E112" s="30"/>
      <c r="F112" s="30"/>
      <c r="G112" s="85">
        <f t="shared" ref="G112:H115" si="9">G113</f>
        <v>122615.21</v>
      </c>
      <c r="H112" s="85">
        <f t="shared" si="9"/>
        <v>122670.26</v>
      </c>
    </row>
    <row r="113" spans="1:8" x14ac:dyDescent="0.2">
      <c r="A113" s="26" t="s">
        <v>112</v>
      </c>
      <c r="B113" s="100" t="s">
        <v>196</v>
      </c>
      <c r="C113" s="106" t="s">
        <v>11</v>
      </c>
      <c r="D113" s="30"/>
      <c r="E113" s="30"/>
      <c r="F113" s="30"/>
      <c r="G113" s="85">
        <f t="shared" si="9"/>
        <v>122615.21</v>
      </c>
      <c r="H113" s="85">
        <f t="shared" si="9"/>
        <v>122670.26</v>
      </c>
    </row>
    <row r="114" spans="1:8" x14ac:dyDescent="0.2">
      <c r="A114" s="26" t="s">
        <v>113</v>
      </c>
      <c r="B114" s="100" t="s">
        <v>196</v>
      </c>
      <c r="C114" s="106" t="s">
        <v>11</v>
      </c>
      <c r="D114" s="30" t="s">
        <v>189</v>
      </c>
      <c r="E114" s="30">
        <v>300</v>
      </c>
      <c r="F114" s="30">
        <v>200</v>
      </c>
      <c r="G114" s="85">
        <f t="shared" si="9"/>
        <v>122615.21</v>
      </c>
      <c r="H114" s="85">
        <f t="shared" si="9"/>
        <v>122670.26</v>
      </c>
    </row>
    <row r="115" spans="1:8" x14ac:dyDescent="0.2">
      <c r="A115" s="26" t="s">
        <v>111</v>
      </c>
      <c r="B115" s="100" t="s">
        <v>196</v>
      </c>
      <c r="C115" s="106" t="s">
        <v>11</v>
      </c>
      <c r="D115" s="30" t="s">
        <v>189</v>
      </c>
      <c r="E115" s="30">
        <v>300</v>
      </c>
      <c r="F115" s="30">
        <v>260</v>
      </c>
      <c r="G115" s="85">
        <f t="shared" si="9"/>
        <v>122615.21</v>
      </c>
      <c r="H115" s="85">
        <f t="shared" si="9"/>
        <v>122670.26</v>
      </c>
    </row>
    <row r="116" spans="1:8" x14ac:dyDescent="0.2">
      <c r="A116" s="26" t="s">
        <v>110</v>
      </c>
      <c r="B116" s="100" t="s">
        <v>196</v>
      </c>
      <c r="C116" s="106" t="s">
        <v>11</v>
      </c>
      <c r="D116" s="30" t="s">
        <v>189</v>
      </c>
      <c r="E116" s="30">
        <v>320</v>
      </c>
      <c r="F116" s="31">
        <v>263</v>
      </c>
      <c r="G116" s="86">
        <v>122615.21</v>
      </c>
      <c r="H116" s="86">
        <v>122670.26</v>
      </c>
    </row>
    <row r="117" spans="1:8" x14ac:dyDescent="0.2">
      <c r="A117" s="26" t="s">
        <v>147</v>
      </c>
      <c r="B117" s="100" t="s">
        <v>141</v>
      </c>
      <c r="C117" s="106" t="s">
        <v>66</v>
      </c>
      <c r="D117" s="30">
        <v>7210020970</v>
      </c>
      <c r="E117" s="30"/>
      <c r="F117" s="30"/>
      <c r="G117" s="85">
        <f>G119</f>
        <v>100000</v>
      </c>
      <c r="H117" s="85">
        <f>H119</f>
        <v>100000</v>
      </c>
    </row>
    <row r="118" spans="1:8" ht="21" x14ac:dyDescent="0.2">
      <c r="A118" s="16" t="s">
        <v>101</v>
      </c>
      <c r="B118" s="100" t="s">
        <v>141</v>
      </c>
      <c r="C118" s="106" t="s">
        <v>66</v>
      </c>
      <c r="D118" s="30">
        <v>7210020970</v>
      </c>
      <c r="E118" s="30">
        <v>240</v>
      </c>
      <c r="F118" s="30">
        <v>300</v>
      </c>
      <c r="G118" s="86">
        <v>0</v>
      </c>
      <c r="H118" s="86">
        <v>0</v>
      </c>
    </row>
    <row r="119" spans="1:8" x14ac:dyDescent="0.2">
      <c r="A119" s="19" t="s">
        <v>158</v>
      </c>
      <c r="B119" s="100" t="s">
        <v>141</v>
      </c>
      <c r="C119" s="106" t="s">
        <v>66</v>
      </c>
      <c r="D119" s="30">
        <v>7210020970</v>
      </c>
      <c r="E119" s="30">
        <v>244</v>
      </c>
      <c r="F119" s="30">
        <v>310</v>
      </c>
      <c r="G119" s="86">
        <v>100000</v>
      </c>
      <c r="H119" s="86">
        <v>100000</v>
      </c>
    </row>
    <row r="120" spans="1:8" ht="31.5" x14ac:dyDescent="0.2">
      <c r="A120" s="28" t="s">
        <v>114</v>
      </c>
      <c r="B120" s="100">
        <v>14</v>
      </c>
      <c r="C120" s="110"/>
      <c r="D120" s="32"/>
      <c r="E120" s="32"/>
      <c r="F120" s="32"/>
      <c r="G120" s="85">
        <f t="shared" ref="G120:H124" si="10">G121</f>
        <v>25837</v>
      </c>
      <c r="H120" s="85">
        <f t="shared" si="10"/>
        <v>0</v>
      </c>
    </row>
    <row r="121" spans="1:8" ht="31.5" x14ac:dyDescent="0.2">
      <c r="A121" s="28" t="s">
        <v>114</v>
      </c>
      <c r="B121" s="100">
        <v>14</v>
      </c>
      <c r="C121" s="106" t="s">
        <v>52</v>
      </c>
      <c r="D121" s="32"/>
      <c r="E121" s="32"/>
      <c r="F121" s="32"/>
      <c r="G121" s="85">
        <f t="shared" si="10"/>
        <v>25837</v>
      </c>
      <c r="H121" s="85">
        <f t="shared" si="10"/>
        <v>0</v>
      </c>
    </row>
    <row r="122" spans="1:8" ht="42" x14ac:dyDescent="0.2">
      <c r="A122" s="16" t="s">
        <v>79</v>
      </c>
      <c r="B122" s="100">
        <v>14</v>
      </c>
      <c r="C122" s="106" t="s">
        <v>52</v>
      </c>
      <c r="D122" s="30" t="s">
        <v>176</v>
      </c>
      <c r="E122" s="32"/>
      <c r="F122" s="32"/>
      <c r="G122" s="85">
        <f t="shared" si="10"/>
        <v>25837</v>
      </c>
      <c r="H122" s="85">
        <f t="shared" si="10"/>
        <v>0</v>
      </c>
    </row>
    <row r="123" spans="1:8" x14ac:dyDescent="0.2">
      <c r="A123" s="18" t="s">
        <v>80</v>
      </c>
      <c r="B123" s="100">
        <v>14</v>
      </c>
      <c r="C123" s="106" t="s">
        <v>52</v>
      </c>
      <c r="D123" s="30" t="s">
        <v>177</v>
      </c>
      <c r="E123" s="32"/>
      <c r="F123" s="32"/>
      <c r="G123" s="85">
        <f t="shared" si="10"/>
        <v>25837</v>
      </c>
      <c r="H123" s="85">
        <f t="shared" si="10"/>
        <v>0</v>
      </c>
    </row>
    <row r="124" spans="1:8" ht="63" x14ac:dyDescent="0.2">
      <c r="A124" s="16" t="s">
        <v>81</v>
      </c>
      <c r="B124" s="100">
        <v>14</v>
      </c>
      <c r="C124" s="106" t="s">
        <v>52</v>
      </c>
      <c r="D124" s="30" t="s">
        <v>178</v>
      </c>
      <c r="E124" s="30" t="s">
        <v>78</v>
      </c>
      <c r="F124" s="32"/>
      <c r="G124" s="92">
        <f t="shared" si="10"/>
        <v>25837</v>
      </c>
      <c r="H124" s="92">
        <f t="shared" si="10"/>
        <v>0</v>
      </c>
    </row>
    <row r="125" spans="1:8" x14ac:dyDescent="0.2">
      <c r="A125" s="18" t="s">
        <v>80</v>
      </c>
      <c r="B125" s="100">
        <v>14</v>
      </c>
      <c r="C125" s="106" t="s">
        <v>52</v>
      </c>
      <c r="D125" s="30" t="s">
        <v>178</v>
      </c>
      <c r="E125" s="30" t="s">
        <v>83</v>
      </c>
      <c r="F125" s="38">
        <v>250</v>
      </c>
      <c r="G125" s="97">
        <f>G126</f>
        <v>25837</v>
      </c>
      <c r="H125" s="97">
        <f>H126</f>
        <v>0</v>
      </c>
    </row>
    <row r="126" spans="1:8" x14ac:dyDescent="0.2">
      <c r="A126" s="18" t="s">
        <v>82</v>
      </c>
      <c r="B126" s="103">
        <v>14</v>
      </c>
      <c r="C126" s="110" t="s">
        <v>52</v>
      </c>
      <c r="D126" s="30" t="s">
        <v>178</v>
      </c>
      <c r="E126" s="38">
        <v>540</v>
      </c>
      <c r="F126" s="33">
        <v>251</v>
      </c>
      <c r="G126" s="112">
        <v>25837</v>
      </c>
      <c r="H126" s="112">
        <v>0</v>
      </c>
    </row>
    <row r="127" spans="1:8" x14ac:dyDescent="0.2">
      <c r="A127" s="29" t="s">
        <v>219</v>
      </c>
      <c r="B127" s="104"/>
      <c r="C127" s="111"/>
      <c r="D127" s="31"/>
      <c r="E127" s="33"/>
      <c r="F127" s="33"/>
      <c r="G127" s="113">
        <f>G8+G44+G58+G67+G75+G96+G112+G117+G120</f>
        <v>9029469.4100000001</v>
      </c>
      <c r="H127" s="113">
        <f>H8+H44+H58+H67+H75+H96+H112+H119</f>
        <v>9183734.8699999992</v>
      </c>
    </row>
    <row r="128" spans="1:8" x14ac:dyDescent="0.2">
      <c r="A128" s="131"/>
      <c r="B128" s="130"/>
      <c r="C128" s="130"/>
      <c r="D128" s="83"/>
      <c r="E128" s="7"/>
      <c r="F128" s="7"/>
      <c r="G128" s="132"/>
      <c r="H128" s="132"/>
    </row>
    <row r="129" spans="1:8" x14ac:dyDescent="0.2">
      <c r="A129" s="131"/>
      <c r="B129" s="130"/>
      <c r="C129" s="130"/>
      <c r="D129" s="83"/>
      <c r="E129" s="7"/>
      <c r="F129" s="7"/>
      <c r="G129" s="132"/>
      <c r="H129" s="132"/>
    </row>
    <row r="130" spans="1:8" x14ac:dyDescent="0.2">
      <c r="A130" s="9" t="s">
        <v>223</v>
      </c>
      <c r="B130" s="130"/>
      <c r="C130" s="130"/>
      <c r="D130" s="83"/>
      <c r="E130" s="7"/>
      <c r="F130" s="7"/>
      <c r="G130" s="132" t="s">
        <v>142</v>
      </c>
      <c r="H130" s="132"/>
    </row>
    <row r="131" spans="1:8" x14ac:dyDescent="0.2">
      <c r="A131" s="131"/>
      <c r="B131" s="130"/>
      <c r="C131" s="130"/>
      <c r="D131" s="83"/>
      <c r="E131" s="7"/>
      <c r="F131" s="7"/>
      <c r="G131" s="132"/>
      <c r="H131" s="132"/>
    </row>
    <row r="132" spans="1:8" x14ac:dyDescent="0.2">
      <c r="A132" s="131"/>
      <c r="B132" s="130"/>
      <c r="C132" s="130"/>
      <c r="D132" s="83"/>
      <c r="E132" s="7"/>
      <c r="F132" s="7"/>
      <c r="G132" s="132"/>
      <c r="H132" s="132"/>
    </row>
    <row r="133" spans="1:8" x14ac:dyDescent="0.2">
      <c r="A133" s="131"/>
      <c r="B133" s="130"/>
      <c r="C133" s="130"/>
      <c r="D133" s="83"/>
      <c r="E133" s="7"/>
      <c r="F133" s="7"/>
      <c r="G133" s="132"/>
      <c r="H133" s="132"/>
    </row>
    <row r="134" spans="1:8" x14ac:dyDescent="0.2">
      <c r="A134" s="131"/>
      <c r="B134" s="130"/>
      <c r="C134" s="130"/>
      <c r="D134" s="83"/>
      <c r="E134" s="7"/>
      <c r="F134" s="7"/>
      <c r="G134" s="132"/>
      <c r="H134" s="132"/>
    </row>
    <row r="135" spans="1:8" x14ac:dyDescent="0.2">
      <c r="A135" s="131"/>
      <c r="B135" s="130"/>
      <c r="C135" s="130"/>
      <c r="D135" s="83"/>
      <c r="E135" s="7"/>
      <c r="F135" s="7"/>
      <c r="G135" s="132"/>
      <c r="H135" s="132"/>
    </row>
    <row r="136" spans="1:8" x14ac:dyDescent="0.2">
      <c r="A136" s="131"/>
      <c r="B136" s="130"/>
      <c r="C136" s="130"/>
      <c r="D136" s="83"/>
      <c r="E136" s="7"/>
      <c r="F136" s="7"/>
      <c r="G136" s="132"/>
      <c r="H136" s="132"/>
    </row>
    <row r="137" spans="1:8" x14ac:dyDescent="0.2">
      <c r="A137" s="131"/>
      <c r="B137" s="130"/>
      <c r="C137" s="130"/>
      <c r="D137" s="83"/>
      <c r="E137" s="7"/>
      <c r="F137" s="7"/>
      <c r="G137" s="132"/>
      <c r="H137" s="132"/>
    </row>
    <row r="138" spans="1:8" x14ac:dyDescent="0.2">
      <c r="A138" s="82"/>
      <c r="B138" s="120"/>
      <c r="C138" s="120"/>
      <c r="D138" s="8"/>
      <c r="E138" s="120"/>
      <c r="G138" s="98"/>
      <c r="H138" s="98"/>
    </row>
    <row r="139" spans="1:8" x14ac:dyDescent="0.2">
      <c r="A139" s="9" t="s">
        <v>143</v>
      </c>
      <c r="G139" s="98"/>
      <c r="H139" s="98"/>
    </row>
    <row r="140" spans="1:8" x14ac:dyDescent="0.2">
      <c r="D140" t="s">
        <v>206</v>
      </c>
      <c r="G140">
        <v>9254671.1799999997</v>
      </c>
      <c r="H140">
        <v>9653805.1300000008</v>
      </c>
    </row>
    <row r="141" spans="1:8" x14ac:dyDescent="0.2">
      <c r="D141" t="s">
        <v>207</v>
      </c>
      <c r="G141" s="98">
        <v>-245900</v>
      </c>
      <c r="H141" s="98">
        <v>-251700</v>
      </c>
    </row>
    <row r="142" spans="1:8" x14ac:dyDescent="0.2">
      <c r="D142" t="s">
        <v>208</v>
      </c>
      <c r="G142">
        <v>-700</v>
      </c>
      <c r="H142">
        <v>-700</v>
      </c>
    </row>
    <row r="144" spans="1:8" x14ac:dyDescent="0.2">
      <c r="G144">
        <f>SUM(G140:G143)</f>
        <v>9008071.1799999997</v>
      </c>
      <c r="H144">
        <f>SUM(H140:H143)</f>
        <v>9401405.1300000008</v>
      </c>
    </row>
    <row r="145" spans="7:8" x14ac:dyDescent="0.2">
      <c r="G145" s="128">
        <f>G144*2.5/100</f>
        <v>225201.7795</v>
      </c>
      <c r="H145">
        <f>H144*5/100</f>
        <v>470070.25650000008</v>
      </c>
    </row>
    <row r="146" spans="7:8" x14ac:dyDescent="0.2">
      <c r="G146" s="4" t="s">
        <v>140</v>
      </c>
    </row>
    <row r="147" spans="7:8" x14ac:dyDescent="0.2">
      <c r="G147" s="129">
        <f>G140-G145</f>
        <v>9029469.4004999995</v>
      </c>
      <c r="H147">
        <f>H140-H145</f>
        <v>9183734.8735000007</v>
      </c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61" workbookViewId="0">
      <selection activeCell="K74" sqref="K74"/>
    </sheetView>
  </sheetViews>
  <sheetFormatPr defaultRowHeight="12.75" x14ac:dyDescent="0.2"/>
  <cols>
    <col min="1" max="1" width="45.5703125" customWidth="1"/>
    <col min="2" max="2" width="6.7109375" customWidth="1"/>
    <col min="3" max="3" width="6.5703125" customWidth="1"/>
    <col min="4" max="4" width="11.85546875" customWidth="1"/>
    <col min="5" max="5" width="5.5703125" customWidth="1"/>
    <col min="6" max="6" width="5.7109375" customWidth="1"/>
    <col min="7" max="7" width="17.42578125" customWidth="1"/>
  </cols>
  <sheetData>
    <row r="1" spans="1:7" x14ac:dyDescent="0.2">
      <c r="A1" s="93" t="s">
        <v>173</v>
      </c>
      <c r="B1" s="124"/>
      <c r="C1" s="124"/>
      <c r="D1" s="8"/>
      <c r="E1" s="8"/>
      <c r="F1" s="8"/>
      <c r="G1" s="84"/>
    </row>
    <row r="2" spans="1:7" x14ac:dyDescent="0.2">
      <c r="A2" s="163" t="s">
        <v>221</v>
      </c>
      <c r="B2" s="163"/>
      <c r="C2" s="163"/>
      <c r="D2" s="163"/>
      <c r="E2" s="163"/>
      <c r="F2" s="163"/>
      <c r="G2" s="163"/>
    </row>
    <row r="3" spans="1:7" x14ac:dyDescent="0.2">
      <c r="A3" s="81" t="s">
        <v>179</v>
      </c>
      <c r="B3" s="124"/>
      <c r="C3" s="124"/>
      <c r="D3" s="8"/>
      <c r="E3" s="8"/>
      <c r="F3" s="8"/>
      <c r="G3" s="84"/>
    </row>
    <row r="4" spans="1:7" ht="0.75" customHeight="1" x14ac:dyDescent="0.2">
      <c r="A4" s="124"/>
      <c r="B4" s="124"/>
      <c r="C4" s="163"/>
      <c r="D4" s="163"/>
      <c r="E4" s="163"/>
      <c r="F4" s="163"/>
      <c r="G4" s="163"/>
    </row>
    <row r="5" spans="1:7" x14ac:dyDescent="0.2">
      <c r="A5" s="9" t="s">
        <v>0</v>
      </c>
      <c r="B5" s="124"/>
      <c r="C5" s="124"/>
      <c r="D5" s="8"/>
      <c r="E5" s="8"/>
      <c r="F5" s="8"/>
      <c r="G5" s="84"/>
    </row>
    <row r="6" spans="1:7" x14ac:dyDescent="0.2">
      <c r="A6" s="9" t="s">
        <v>144</v>
      </c>
      <c r="B6" s="99"/>
      <c r="C6" s="124"/>
      <c r="D6" s="8"/>
      <c r="E6" s="8"/>
      <c r="F6" s="8"/>
      <c r="G6" s="84"/>
    </row>
    <row r="7" spans="1:7" x14ac:dyDescent="0.2">
      <c r="A7" s="10" t="s">
        <v>1</v>
      </c>
      <c r="B7" s="125" t="s">
        <v>86</v>
      </c>
      <c r="C7" s="126" t="s">
        <v>88</v>
      </c>
      <c r="D7" s="12" t="s">
        <v>2</v>
      </c>
      <c r="E7" s="13" t="s">
        <v>3</v>
      </c>
      <c r="F7" s="13" t="s">
        <v>4</v>
      </c>
      <c r="G7" s="138">
        <v>2018</v>
      </c>
    </row>
    <row r="8" spans="1:7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G9+G17+G39+G44</f>
        <v>3830163.49</v>
      </c>
    </row>
    <row r="9" spans="1:7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G13" si="0">G10</f>
        <v>917342</v>
      </c>
    </row>
    <row r="10" spans="1:7" ht="31.5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917342</v>
      </c>
    </row>
    <row r="11" spans="1:7" x14ac:dyDescent="0.2">
      <c r="A11" s="14" t="s">
        <v>90</v>
      </c>
      <c r="B11" s="100" t="s">
        <v>11</v>
      </c>
      <c r="C11" s="106" t="s">
        <v>51</v>
      </c>
      <c r="D11" s="94">
        <v>7110020110</v>
      </c>
      <c r="E11" s="32"/>
      <c r="F11" s="32"/>
      <c r="G11" s="85">
        <f t="shared" si="0"/>
        <v>917342</v>
      </c>
    </row>
    <row r="12" spans="1:7" ht="42" x14ac:dyDescent="0.2">
      <c r="A12" s="16" t="s">
        <v>91</v>
      </c>
      <c r="B12" s="101" t="s">
        <v>11</v>
      </c>
      <c r="C12" s="106" t="s">
        <v>51</v>
      </c>
      <c r="D12" s="94">
        <v>7110020110</v>
      </c>
      <c r="E12" s="30" t="s">
        <v>9</v>
      </c>
      <c r="F12" s="32"/>
      <c r="G12" s="85">
        <f t="shared" si="0"/>
        <v>917342</v>
      </c>
    </row>
    <row r="13" spans="1:7" ht="21" x14ac:dyDescent="0.2">
      <c r="A13" s="16" t="s">
        <v>186</v>
      </c>
      <c r="B13" s="101" t="s">
        <v>11</v>
      </c>
      <c r="C13" s="106" t="s">
        <v>51</v>
      </c>
      <c r="D13" s="94">
        <v>7110020110</v>
      </c>
      <c r="E13" s="30" t="s">
        <v>12</v>
      </c>
      <c r="F13" s="32"/>
      <c r="G13" s="85">
        <f t="shared" si="0"/>
        <v>917342</v>
      </c>
    </row>
    <row r="14" spans="1:7" ht="31.5" x14ac:dyDescent="0.2">
      <c r="A14" s="16" t="s">
        <v>184</v>
      </c>
      <c r="B14" s="101" t="s">
        <v>11</v>
      </c>
      <c r="C14" s="106" t="s">
        <v>51</v>
      </c>
      <c r="D14" s="94">
        <v>7110020110</v>
      </c>
      <c r="E14" s="30">
        <v>121</v>
      </c>
      <c r="F14" s="32">
        <v>200</v>
      </c>
      <c r="G14" s="85">
        <f>G15+G16</f>
        <v>917342</v>
      </c>
    </row>
    <row r="15" spans="1:7" x14ac:dyDescent="0.2">
      <c r="A15" s="19" t="s">
        <v>183</v>
      </c>
      <c r="B15" s="101" t="s">
        <v>11</v>
      </c>
      <c r="C15" s="106" t="s">
        <v>51</v>
      </c>
      <c r="D15" s="94">
        <v>7110020110</v>
      </c>
      <c r="E15" s="31" t="s">
        <v>15</v>
      </c>
      <c r="F15" s="31" t="s">
        <v>16</v>
      </c>
      <c r="G15" s="86">
        <v>704564</v>
      </c>
    </row>
    <row r="16" spans="1:7" ht="33.75" x14ac:dyDescent="0.2">
      <c r="A16" s="23" t="s">
        <v>180</v>
      </c>
      <c r="B16" s="101" t="s">
        <v>11</v>
      </c>
      <c r="C16" s="106" t="s">
        <v>51</v>
      </c>
      <c r="D16" s="94">
        <v>7110020110</v>
      </c>
      <c r="E16" s="31">
        <v>129</v>
      </c>
      <c r="F16" s="31" t="s">
        <v>18</v>
      </c>
      <c r="G16" s="86">
        <v>212778</v>
      </c>
    </row>
    <row r="17" spans="1:7" ht="31.5" x14ac:dyDescent="0.2">
      <c r="A17" s="15" t="s">
        <v>19</v>
      </c>
      <c r="B17" s="101" t="s">
        <v>11</v>
      </c>
      <c r="C17" s="106" t="s">
        <v>62</v>
      </c>
      <c r="D17" s="32"/>
      <c r="E17" s="32"/>
      <c r="F17" s="32"/>
      <c r="G17" s="85">
        <f>G18</f>
        <v>2882121.49</v>
      </c>
    </row>
    <row r="18" spans="1:7" ht="31.5" x14ac:dyDescent="0.2">
      <c r="A18" s="16" t="s">
        <v>20</v>
      </c>
      <c r="B18" s="101" t="s">
        <v>11</v>
      </c>
      <c r="C18" s="106" t="s">
        <v>62</v>
      </c>
      <c r="D18" s="30" t="s">
        <v>187</v>
      </c>
      <c r="E18" s="32"/>
      <c r="F18" s="32"/>
      <c r="G18" s="85">
        <f>G19+G36</f>
        <v>2882121.49</v>
      </c>
    </row>
    <row r="19" spans="1:7" x14ac:dyDescent="0.2">
      <c r="A19" s="18" t="s">
        <v>115</v>
      </c>
      <c r="B19" s="101" t="s">
        <v>11</v>
      </c>
      <c r="C19" s="106" t="s">
        <v>62</v>
      </c>
      <c r="D19" s="30" t="s">
        <v>187</v>
      </c>
      <c r="E19" s="32" t="s">
        <v>140</v>
      </c>
      <c r="F19" s="32"/>
      <c r="G19" s="85">
        <f>G20+G25</f>
        <v>2802121.49</v>
      </c>
    </row>
    <row r="20" spans="1:7" ht="42" x14ac:dyDescent="0.2">
      <c r="A20" s="16" t="s">
        <v>21</v>
      </c>
      <c r="B20" s="101" t="s">
        <v>11</v>
      </c>
      <c r="C20" s="106" t="s">
        <v>62</v>
      </c>
      <c r="D20" s="30" t="s">
        <v>187</v>
      </c>
      <c r="E20" s="30" t="s">
        <v>9</v>
      </c>
      <c r="F20" s="32">
        <v>200</v>
      </c>
      <c r="G20" s="85">
        <f>G21</f>
        <v>2627921.4900000002</v>
      </c>
    </row>
    <row r="21" spans="1:7" x14ac:dyDescent="0.2">
      <c r="A21" s="18" t="s">
        <v>10</v>
      </c>
      <c r="B21" s="101" t="s">
        <v>11</v>
      </c>
      <c r="C21" s="106" t="s">
        <v>62</v>
      </c>
      <c r="D21" s="30" t="s">
        <v>187</v>
      </c>
      <c r="E21" s="30" t="s">
        <v>12</v>
      </c>
      <c r="F21" s="32">
        <v>210</v>
      </c>
      <c r="G21" s="85">
        <f>G23+G24</f>
        <v>2627921.4900000002</v>
      </c>
    </row>
    <row r="22" spans="1:7" ht="31.5" x14ac:dyDescent="0.2">
      <c r="A22" s="16" t="s">
        <v>182</v>
      </c>
      <c r="B22" s="101" t="s">
        <v>11</v>
      </c>
      <c r="C22" s="106" t="s">
        <v>62</v>
      </c>
      <c r="D22" s="30" t="s">
        <v>187</v>
      </c>
      <c r="E22" s="30" t="s">
        <v>15</v>
      </c>
      <c r="F22" s="32">
        <v>210</v>
      </c>
      <c r="G22" s="85">
        <f>G23+G24</f>
        <v>2627921.4900000002</v>
      </c>
    </row>
    <row r="23" spans="1:7" x14ac:dyDescent="0.2">
      <c r="A23" s="19" t="s">
        <v>183</v>
      </c>
      <c r="B23" s="101" t="s">
        <v>11</v>
      </c>
      <c r="C23" s="106" t="s">
        <v>62</v>
      </c>
      <c r="D23" s="30" t="s">
        <v>187</v>
      </c>
      <c r="E23" s="31" t="s">
        <v>15</v>
      </c>
      <c r="F23" s="31" t="s">
        <v>16</v>
      </c>
      <c r="G23" s="86">
        <v>2018373.49</v>
      </c>
    </row>
    <row r="24" spans="1:7" ht="33.75" x14ac:dyDescent="0.2">
      <c r="A24" s="23" t="s">
        <v>180</v>
      </c>
      <c r="B24" s="101" t="s">
        <v>11</v>
      </c>
      <c r="C24" s="106" t="s">
        <v>62</v>
      </c>
      <c r="D24" s="30" t="s">
        <v>187</v>
      </c>
      <c r="E24" s="31">
        <v>129</v>
      </c>
      <c r="F24" s="31" t="s">
        <v>18</v>
      </c>
      <c r="G24" s="86">
        <v>609548</v>
      </c>
    </row>
    <row r="25" spans="1:7" ht="21" x14ac:dyDescent="0.2">
      <c r="A25" s="16" t="s">
        <v>24</v>
      </c>
      <c r="B25" s="101" t="s">
        <v>11</v>
      </c>
      <c r="C25" s="106" t="s">
        <v>62</v>
      </c>
      <c r="D25" s="30" t="s">
        <v>187</v>
      </c>
      <c r="E25" s="30" t="s">
        <v>25</v>
      </c>
      <c r="F25" s="32"/>
      <c r="G25" s="85">
        <f>G29+G32+G33+G31</f>
        <v>174200</v>
      </c>
    </row>
    <row r="26" spans="1:7" ht="21" x14ac:dyDescent="0.2">
      <c r="A26" s="20" t="s">
        <v>26</v>
      </c>
      <c r="B26" s="101" t="s">
        <v>11</v>
      </c>
      <c r="C26" s="106" t="s">
        <v>62</v>
      </c>
      <c r="D26" s="30" t="s">
        <v>187</v>
      </c>
      <c r="E26" s="30" t="s">
        <v>27</v>
      </c>
      <c r="F26" s="32"/>
      <c r="G26" s="85"/>
    </row>
    <row r="27" spans="1:7" x14ac:dyDescent="0.2">
      <c r="A27" s="21" t="s">
        <v>94</v>
      </c>
      <c r="B27" s="101" t="s">
        <v>11</v>
      </c>
      <c r="C27" s="106" t="s">
        <v>62</v>
      </c>
      <c r="D27" s="30" t="s">
        <v>187</v>
      </c>
      <c r="E27" s="31">
        <v>242</v>
      </c>
      <c r="F27" s="22">
        <v>221</v>
      </c>
      <c r="G27" s="86">
        <v>0</v>
      </c>
    </row>
    <row r="28" spans="1:7" ht="21" x14ac:dyDescent="0.2">
      <c r="A28" s="20" t="s">
        <v>28</v>
      </c>
      <c r="B28" s="101" t="s">
        <v>11</v>
      </c>
      <c r="C28" s="106" t="s">
        <v>62</v>
      </c>
      <c r="D28" s="30" t="s">
        <v>187</v>
      </c>
      <c r="E28" s="30" t="s">
        <v>29</v>
      </c>
      <c r="F28" s="32"/>
      <c r="G28" s="85">
        <f>G29+G31</f>
        <v>173200</v>
      </c>
    </row>
    <row r="29" spans="1:7" x14ac:dyDescent="0.2">
      <c r="A29" s="19" t="s">
        <v>92</v>
      </c>
      <c r="B29" s="101" t="s">
        <v>11</v>
      </c>
      <c r="C29" s="106" t="s">
        <v>62</v>
      </c>
      <c r="D29" s="30" t="s">
        <v>187</v>
      </c>
      <c r="E29" s="31" t="s">
        <v>29</v>
      </c>
      <c r="F29" s="31" t="s">
        <v>30</v>
      </c>
      <c r="G29" s="86">
        <v>148200</v>
      </c>
    </row>
    <row r="30" spans="1:7" x14ac:dyDescent="0.2">
      <c r="A30" s="19" t="s">
        <v>95</v>
      </c>
      <c r="B30" s="101" t="s">
        <v>11</v>
      </c>
      <c r="C30" s="106" t="s">
        <v>62</v>
      </c>
      <c r="D30" s="30" t="s">
        <v>187</v>
      </c>
      <c r="E30" s="31">
        <v>244</v>
      </c>
      <c r="F30" s="31">
        <v>225</v>
      </c>
      <c r="G30" s="86"/>
    </row>
    <row r="31" spans="1:7" x14ac:dyDescent="0.2">
      <c r="A31" s="19" t="s">
        <v>96</v>
      </c>
      <c r="B31" s="101" t="s">
        <v>11</v>
      </c>
      <c r="C31" s="106" t="s">
        <v>62</v>
      </c>
      <c r="D31" s="30" t="s">
        <v>187</v>
      </c>
      <c r="E31" s="31">
        <v>244</v>
      </c>
      <c r="F31" s="31">
        <v>226</v>
      </c>
      <c r="G31" s="86">
        <v>25000</v>
      </c>
    </row>
    <row r="32" spans="1:7" x14ac:dyDescent="0.2">
      <c r="A32" s="19" t="s">
        <v>93</v>
      </c>
      <c r="B32" s="101" t="s">
        <v>11</v>
      </c>
      <c r="C32" s="106" t="s">
        <v>62</v>
      </c>
      <c r="D32" s="30" t="s">
        <v>187</v>
      </c>
      <c r="E32" s="31">
        <v>852</v>
      </c>
      <c r="F32" s="31">
        <v>290</v>
      </c>
      <c r="G32" s="86">
        <v>500</v>
      </c>
    </row>
    <row r="33" spans="1:7" x14ac:dyDescent="0.2">
      <c r="A33" s="19" t="s">
        <v>32</v>
      </c>
      <c r="B33" s="101" t="s">
        <v>11</v>
      </c>
      <c r="C33" s="106" t="s">
        <v>62</v>
      </c>
      <c r="D33" s="30" t="s">
        <v>187</v>
      </c>
      <c r="E33" s="31">
        <v>853</v>
      </c>
      <c r="F33" s="31">
        <v>290</v>
      </c>
      <c r="G33" s="86">
        <v>500</v>
      </c>
    </row>
    <row r="34" spans="1:7" ht="21" x14ac:dyDescent="0.2">
      <c r="A34" s="20" t="s">
        <v>28</v>
      </c>
      <c r="B34" s="101" t="s">
        <v>11</v>
      </c>
      <c r="C34" s="106" t="s">
        <v>62</v>
      </c>
      <c r="D34" s="30" t="s">
        <v>187</v>
      </c>
      <c r="E34" s="31" t="s">
        <v>29</v>
      </c>
      <c r="F34" s="31">
        <v>300</v>
      </c>
      <c r="G34" s="86">
        <v>80000</v>
      </c>
    </row>
    <row r="35" spans="1:7" x14ac:dyDescent="0.2">
      <c r="A35" s="26" t="s">
        <v>212</v>
      </c>
      <c r="B35" s="101" t="s">
        <v>11</v>
      </c>
      <c r="C35" s="106" t="s">
        <v>62</v>
      </c>
      <c r="D35" s="30" t="s">
        <v>187</v>
      </c>
      <c r="E35" s="31">
        <v>244</v>
      </c>
      <c r="F35" s="31">
        <v>310</v>
      </c>
      <c r="G35" s="86"/>
    </row>
    <row r="36" spans="1:7" x14ac:dyDescent="0.2">
      <c r="A36" s="20" t="s">
        <v>34</v>
      </c>
      <c r="B36" s="101" t="s">
        <v>11</v>
      </c>
      <c r="C36" s="106" t="s">
        <v>62</v>
      </c>
      <c r="D36" s="30" t="s">
        <v>187</v>
      </c>
      <c r="E36" s="30" t="s">
        <v>29</v>
      </c>
      <c r="F36" s="31">
        <v>340</v>
      </c>
      <c r="G36" s="86">
        <v>80000</v>
      </c>
    </row>
    <row r="37" spans="1:7" x14ac:dyDescent="0.2">
      <c r="A37" s="19" t="s">
        <v>140</v>
      </c>
      <c r="B37" s="101"/>
      <c r="C37" s="106"/>
      <c r="D37" s="30"/>
      <c r="E37" s="30"/>
      <c r="F37" s="31"/>
      <c r="G37" s="86">
        <v>0</v>
      </c>
    </row>
    <row r="38" spans="1:7" x14ac:dyDescent="0.2">
      <c r="A38" s="19"/>
      <c r="B38" s="101"/>
      <c r="C38" s="106"/>
      <c r="D38" s="30"/>
      <c r="E38" s="31"/>
      <c r="F38" s="32"/>
      <c r="G38" s="85"/>
    </row>
    <row r="39" spans="1:7" x14ac:dyDescent="0.2">
      <c r="A39" s="18" t="s">
        <v>37</v>
      </c>
      <c r="B39" s="101" t="s">
        <v>11</v>
      </c>
      <c r="C39" s="106">
        <v>11</v>
      </c>
      <c r="D39" s="32"/>
      <c r="E39" s="32"/>
      <c r="F39" s="32"/>
      <c r="G39" s="85">
        <f t="shared" ref="G39:G42" si="1">G40</f>
        <v>30000</v>
      </c>
    </row>
    <row r="40" spans="1:7" x14ac:dyDescent="0.2">
      <c r="A40" s="18" t="s">
        <v>38</v>
      </c>
      <c r="B40" s="101" t="s">
        <v>11</v>
      </c>
      <c r="C40" s="106">
        <v>11</v>
      </c>
      <c r="D40" s="94">
        <v>7190029120</v>
      </c>
      <c r="E40" s="32"/>
      <c r="F40" s="32"/>
      <c r="G40" s="85">
        <f t="shared" si="1"/>
        <v>30000</v>
      </c>
    </row>
    <row r="41" spans="1:7" x14ac:dyDescent="0.2">
      <c r="A41" s="18" t="s">
        <v>39</v>
      </c>
      <c r="B41" s="101" t="s">
        <v>11</v>
      </c>
      <c r="C41" s="106">
        <v>11</v>
      </c>
      <c r="D41" s="94">
        <v>7190029120</v>
      </c>
      <c r="E41" s="32"/>
      <c r="F41" s="32"/>
      <c r="G41" s="85">
        <f t="shared" si="1"/>
        <v>30000</v>
      </c>
    </row>
    <row r="42" spans="1:7" x14ac:dyDescent="0.2">
      <c r="A42" s="18" t="s">
        <v>40</v>
      </c>
      <c r="B42" s="101" t="s">
        <v>11</v>
      </c>
      <c r="C42" s="106">
        <v>11</v>
      </c>
      <c r="D42" s="94">
        <v>7190029120</v>
      </c>
      <c r="E42" s="30">
        <v>240</v>
      </c>
      <c r="F42" s="32"/>
      <c r="G42" s="85">
        <f t="shared" si="1"/>
        <v>30000</v>
      </c>
    </row>
    <row r="43" spans="1:7" x14ac:dyDescent="0.2">
      <c r="A43" s="19" t="s">
        <v>44</v>
      </c>
      <c r="B43" s="101" t="s">
        <v>11</v>
      </c>
      <c r="C43" s="106">
        <v>11</v>
      </c>
      <c r="D43" s="94">
        <v>7190029120</v>
      </c>
      <c r="E43" s="30">
        <v>244</v>
      </c>
      <c r="F43" s="31" t="s">
        <v>33</v>
      </c>
      <c r="G43" s="86">
        <v>30000</v>
      </c>
    </row>
    <row r="44" spans="1:7" ht="42" x14ac:dyDescent="0.2">
      <c r="A44" s="16" t="s">
        <v>149</v>
      </c>
      <c r="B44" s="101" t="s">
        <v>11</v>
      </c>
      <c r="C44" s="107" t="s">
        <v>125</v>
      </c>
      <c r="D44" s="94"/>
      <c r="E44" s="31"/>
      <c r="F44" s="31"/>
      <c r="G44" s="85">
        <f>G45</f>
        <v>700</v>
      </c>
    </row>
    <row r="45" spans="1:7" ht="21" x14ac:dyDescent="0.2">
      <c r="A45" s="16" t="s">
        <v>24</v>
      </c>
      <c r="B45" s="101" t="s">
        <v>11</v>
      </c>
      <c r="C45" s="106" t="s">
        <v>125</v>
      </c>
      <c r="D45" s="94">
        <v>7170073150</v>
      </c>
      <c r="E45" s="31"/>
      <c r="F45" s="31">
        <v>300</v>
      </c>
      <c r="G45" s="86">
        <f>G46</f>
        <v>700</v>
      </c>
    </row>
    <row r="46" spans="1:7" x14ac:dyDescent="0.2">
      <c r="A46" s="20" t="s">
        <v>34</v>
      </c>
      <c r="B46" s="101" t="s">
        <v>11</v>
      </c>
      <c r="C46" s="107" t="s">
        <v>125</v>
      </c>
      <c r="D46" s="94">
        <v>7170073150</v>
      </c>
      <c r="E46" s="31">
        <v>244</v>
      </c>
      <c r="F46" s="31">
        <v>340</v>
      </c>
      <c r="G46" s="86">
        <v>700</v>
      </c>
    </row>
    <row r="47" spans="1:7" x14ac:dyDescent="0.2">
      <c r="A47" s="18" t="s">
        <v>45</v>
      </c>
      <c r="B47" s="100" t="s">
        <v>51</v>
      </c>
      <c r="C47" s="108"/>
      <c r="D47" s="32"/>
      <c r="E47" s="32"/>
      <c r="F47" s="30" t="s">
        <v>48</v>
      </c>
      <c r="G47" s="87">
        <f t="shared" ref="G47:G49" si="2">G48</f>
        <v>240500</v>
      </c>
    </row>
    <row r="48" spans="1:7" x14ac:dyDescent="0.2">
      <c r="A48" s="18" t="s">
        <v>46</v>
      </c>
      <c r="B48" s="100" t="s">
        <v>51</v>
      </c>
      <c r="C48" s="109" t="s">
        <v>52</v>
      </c>
      <c r="D48" s="32"/>
      <c r="E48" s="30" t="s">
        <v>47</v>
      </c>
      <c r="F48" s="34"/>
      <c r="G48" s="88">
        <f t="shared" si="2"/>
        <v>240500</v>
      </c>
    </row>
    <row r="49" spans="1:7" ht="21" x14ac:dyDescent="0.2">
      <c r="A49" s="16" t="s">
        <v>49</v>
      </c>
      <c r="B49" s="100" t="s">
        <v>51</v>
      </c>
      <c r="C49" s="109" t="s">
        <v>52</v>
      </c>
      <c r="D49" s="30" t="s">
        <v>174</v>
      </c>
      <c r="E49" s="34"/>
      <c r="F49" s="32"/>
      <c r="G49" s="85">
        <f t="shared" si="2"/>
        <v>240500</v>
      </c>
    </row>
    <row r="50" spans="1:7" ht="31.5" x14ac:dyDescent="0.2">
      <c r="A50" s="20" t="s">
        <v>50</v>
      </c>
      <c r="B50" s="100" t="s">
        <v>51</v>
      </c>
      <c r="C50" s="109" t="s">
        <v>52</v>
      </c>
      <c r="D50" s="30" t="s">
        <v>174</v>
      </c>
      <c r="E50" s="30" t="s">
        <v>9</v>
      </c>
      <c r="F50" s="35"/>
      <c r="G50" s="89">
        <f>G51+G54+G58</f>
        <v>240500</v>
      </c>
    </row>
    <row r="51" spans="1:7" x14ac:dyDescent="0.2">
      <c r="A51" s="14" t="s">
        <v>10</v>
      </c>
      <c r="B51" s="100" t="s">
        <v>51</v>
      </c>
      <c r="C51" s="109" t="s">
        <v>52</v>
      </c>
      <c r="D51" s="30" t="s">
        <v>174</v>
      </c>
      <c r="E51" s="34">
        <v>120</v>
      </c>
      <c r="F51" s="32">
        <v>200</v>
      </c>
      <c r="G51" s="85">
        <f>G52+G53</f>
        <v>218300</v>
      </c>
    </row>
    <row r="52" spans="1:7" x14ac:dyDescent="0.2">
      <c r="A52" s="19" t="s">
        <v>183</v>
      </c>
      <c r="B52" s="100" t="s">
        <v>51</v>
      </c>
      <c r="C52" s="109" t="s">
        <v>52</v>
      </c>
      <c r="D52" s="30" t="s">
        <v>174</v>
      </c>
      <c r="E52" s="30">
        <v>121</v>
      </c>
      <c r="F52" s="31" t="s">
        <v>16</v>
      </c>
      <c r="G52" s="86">
        <v>167665</v>
      </c>
    </row>
    <row r="53" spans="1:7" ht="33.75" x14ac:dyDescent="0.2">
      <c r="A53" s="23" t="s">
        <v>180</v>
      </c>
      <c r="B53" s="100" t="s">
        <v>51</v>
      </c>
      <c r="C53" s="109" t="s">
        <v>52</v>
      </c>
      <c r="D53" s="30" t="s">
        <v>174</v>
      </c>
      <c r="E53" s="31" t="s">
        <v>15</v>
      </c>
      <c r="F53" s="31">
        <v>213</v>
      </c>
      <c r="G53" s="86">
        <v>50635</v>
      </c>
    </row>
    <row r="54" spans="1:7" ht="21" x14ac:dyDescent="0.2">
      <c r="A54" s="15" t="s">
        <v>36</v>
      </c>
      <c r="B54" s="100" t="s">
        <v>51</v>
      </c>
      <c r="C54" s="109" t="s">
        <v>52</v>
      </c>
      <c r="D54" s="30" t="s">
        <v>174</v>
      </c>
      <c r="E54" s="30">
        <v>244</v>
      </c>
      <c r="F54" s="31">
        <v>220</v>
      </c>
      <c r="G54" s="86">
        <f>G55+G56+G57</f>
        <v>16400</v>
      </c>
    </row>
    <row r="55" spans="1:7" x14ac:dyDescent="0.2">
      <c r="A55" s="23" t="s">
        <v>56</v>
      </c>
      <c r="B55" s="100" t="s">
        <v>51</v>
      </c>
      <c r="C55" s="109" t="s">
        <v>52</v>
      </c>
      <c r="D55" s="30" t="s">
        <v>174</v>
      </c>
      <c r="E55" s="30">
        <v>244</v>
      </c>
      <c r="F55" s="32">
        <v>221</v>
      </c>
      <c r="G55" s="86">
        <v>4400</v>
      </c>
    </row>
    <row r="56" spans="1:7" x14ac:dyDescent="0.2">
      <c r="A56" s="23" t="s">
        <v>58</v>
      </c>
      <c r="B56" s="100" t="s">
        <v>51</v>
      </c>
      <c r="C56" s="109" t="s">
        <v>52</v>
      </c>
      <c r="D56" s="30" t="s">
        <v>174</v>
      </c>
      <c r="E56" s="30">
        <v>244</v>
      </c>
      <c r="F56" s="33">
        <v>222</v>
      </c>
      <c r="G56" s="86">
        <v>8000</v>
      </c>
    </row>
    <row r="57" spans="1:7" x14ac:dyDescent="0.2">
      <c r="A57" s="23" t="s">
        <v>204</v>
      </c>
      <c r="B57" s="100" t="s">
        <v>51</v>
      </c>
      <c r="C57" s="109" t="s">
        <v>52</v>
      </c>
      <c r="D57" s="30" t="s">
        <v>174</v>
      </c>
      <c r="E57" s="30">
        <v>244</v>
      </c>
      <c r="F57" s="33">
        <v>224</v>
      </c>
      <c r="G57" s="86">
        <v>4000</v>
      </c>
    </row>
    <row r="58" spans="1:7" ht="21" x14ac:dyDescent="0.2">
      <c r="A58" s="15" t="s">
        <v>53</v>
      </c>
      <c r="B58" s="100" t="s">
        <v>51</v>
      </c>
      <c r="C58" s="109" t="s">
        <v>52</v>
      </c>
      <c r="D58" s="30" t="s">
        <v>174</v>
      </c>
      <c r="E58" s="30">
        <v>244</v>
      </c>
      <c r="F58" s="33">
        <v>300</v>
      </c>
      <c r="G58" s="85">
        <f>G59+G60</f>
        <v>5800</v>
      </c>
    </row>
    <row r="59" spans="1:7" x14ac:dyDescent="0.2">
      <c r="A59" s="26" t="s">
        <v>212</v>
      </c>
      <c r="B59" s="100" t="s">
        <v>51</v>
      </c>
      <c r="C59" s="109" t="s">
        <v>52</v>
      </c>
      <c r="D59" s="30" t="s">
        <v>174</v>
      </c>
      <c r="E59" s="30">
        <v>244</v>
      </c>
      <c r="F59" s="33">
        <v>310</v>
      </c>
      <c r="G59" s="86">
        <v>1300</v>
      </c>
    </row>
    <row r="60" spans="1:7" x14ac:dyDescent="0.2">
      <c r="A60" s="55" t="s">
        <v>34</v>
      </c>
      <c r="B60" s="100" t="s">
        <v>51</v>
      </c>
      <c r="C60" s="109" t="s">
        <v>52</v>
      </c>
      <c r="D60" s="30" t="s">
        <v>174</v>
      </c>
      <c r="E60" s="31" t="s">
        <v>29</v>
      </c>
      <c r="F60" s="30">
        <v>340</v>
      </c>
      <c r="G60" s="85">
        <v>4500</v>
      </c>
    </row>
    <row r="61" spans="1:7" ht="21" x14ac:dyDescent="0.2">
      <c r="A61" s="15" t="s">
        <v>97</v>
      </c>
      <c r="B61" s="100" t="s">
        <v>52</v>
      </c>
      <c r="C61" s="106"/>
      <c r="D61" s="30"/>
      <c r="E61" s="30"/>
      <c r="F61" s="30"/>
      <c r="G61" s="85">
        <f t="shared" ref="G61:G63" si="3">G62</f>
        <v>161510</v>
      </c>
    </row>
    <row r="62" spans="1:7" ht="21" x14ac:dyDescent="0.2">
      <c r="A62" s="15" t="s">
        <v>97</v>
      </c>
      <c r="B62" s="100" t="s">
        <v>52</v>
      </c>
      <c r="C62" s="106" t="s">
        <v>61</v>
      </c>
      <c r="D62" s="30"/>
      <c r="E62" s="30"/>
      <c r="F62" s="30"/>
      <c r="G62" s="85">
        <f t="shared" si="3"/>
        <v>161510</v>
      </c>
    </row>
    <row r="63" spans="1:7" ht="31.5" x14ac:dyDescent="0.2">
      <c r="A63" s="15" t="s">
        <v>98</v>
      </c>
      <c r="B63" s="100" t="s">
        <v>52</v>
      </c>
      <c r="C63" s="106" t="s">
        <v>61</v>
      </c>
      <c r="D63" s="30" t="s">
        <v>188</v>
      </c>
      <c r="E63" s="30"/>
      <c r="F63" s="30"/>
      <c r="G63" s="85">
        <f t="shared" si="3"/>
        <v>161510</v>
      </c>
    </row>
    <row r="64" spans="1:7" ht="21" x14ac:dyDescent="0.2">
      <c r="A64" s="15" t="s">
        <v>99</v>
      </c>
      <c r="B64" s="100" t="s">
        <v>52</v>
      </c>
      <c r="C64" s="106" t="s">
        <v>61</v>
      </c>
      <c r="D64" s="30" t="s">
        <v>188</v>
      </c>
      <c r="E64" s="30">
        <v>200</v>
      </c>
      <c r="F64" s="30"/>
      <c r="G64" s="85">
        <f>G65+G67</f>
        <v>161510</v>
      </c>
    </row>
    <row r="65" spans="1:7" ht="21" x14ac:dyDescent="0.2">
      <c r="A65" s="15" t="s">
        <v>53</v>
      </c>
      <c r="B65" s="100" t="s">
        <v>52</v>
      </c>
      <c r="C65" s="106" t="s">
        <v>61</v>
      </c>
      <c r="D65" s="30" t="s">
        <v>188</v>
      </c>
      <c r="E65" s="30">
        <v>240</v>
      </c>
      <c r="F65" s="31">
        <v>220</v>
      </c>
      <c r="G65" s="86">
        <f>G66</f>
        <v>131510</v>
      </c>
    </row>
    <row r="66" spans="1:7" x14ac:dyDescent="0.2">
      <c r="A66" s="15" t="s">
        <v>211</v>
      </c>
      <c r="B66" s="100" t="s">
        <v>52</v>
      </c>
      <c r="C66" s="106" t="s">
        <v>61</v>
      </c>
      <c r="D66" s="30" t="s">
        <v>188</v>
      </c>
      <c r="E66" s="31">
        <v>244</v>
      </c>
      <c r="F66" s="31">
        <v>226</v>
      </c>
      <c r="G66" s="86">
        <v>131510</v>
      </c>
    </row>
    <row r="67" spans="1:7" ht="21" x14ac:dyDescent="0.2">
      <c r="A67" s="15" t="s">
        <v>36</v>
      </c>
      <c r="B67" s="100" t="s">
        <v>52</v>
      </c>
      <c r="C67" s="106" t="s">
        <v>61</v>
      </c>
      <c r="D67" s="30" t="s">
        <v>188</v>
      </c>
      <c r="E67" s="31">
        <v>244</v>
      </c>
      <c r="F67" s="31">
        <v>300</v>
      </c>
      <c r="G67" s="86">
        <f>G68</f>
        <v>30000</v>
      </c>
    </row>
    <row r="68" spans="1:7" x14ac:dyDescent="0.2">
      <c r="A68" s="15" t="s">
        <v>34</v>
      </c>
      <c r="B68" s="100" t="s">
        <v>52</v>
      </c>
      <c r="C68" s="106" t="s">
        <v>61</v>
      </c>
      <c r="D68" s="30" t="s">
        <v>188</v>
      </c>
      <c r="E68" s="31">
        <v>244</v>
      </c>
      <c r="F68" s="31">
        <v>340</v>
      </c>
      <c r="G68" s="86">
        <v>30000</v>
      </c>
    </row>
    <row r="69" spans="1:7" x14ac:dyDescent="0.2">
      <c r="A69" s="18" t="s">
        <v>60</v>
      </c>
      <c r="B69" s="100" t="s">
        <v>62</v>
      </c>
      <c r="C69" s="106"/>
      <c r="D69" s="32"/>
      <c r="E69" s="32"/>
      <c r="F69" s="32"/>
      <c r="G69" s="85">
        <f>G70</f>
        <v>646700</v>
      </c>
    </row>
    <row r="70" spans="1:7" x14ac:dyDescent="0.2">
      <c r="A70" s="25" t="s">
        <v>100</v>
      </c>
      <c r="B70" s="100" t="s">
        <v>62</v>
      </c>
      <c r="C70" s="106" t="s">
        <v>61</v>
      </c>
      <c r="D70" s="30"/>
      <c r="E70" s="31"/>
      <c r="F70" s="31"/>
      <c r="G70" s="85">
        <f t="shared" ref="G70:G73" si="4">G71</f>
        <v>646700</v>
      </c>
    </row>
    <row r="71" spans="1:7" ht="21" x14ac:dyDescent="0.2">
      <c r="A71" s="16" t="s">
        <v>139</v>
      </c>
      <c r="B71" s="100" t="s">
        <v>62</v>
      </c>
      <c r="C71" s="106" t="s">
        <v>61</v>
      </c>
      <c r="D71" s="30">
        <v>7200029160</v>
      </c>
      <c r="E71" s="31"/>
      <c r="F71" s="31"/>
      <c r="G71" s="86">
        <f t="shared" si="4"/>
        <v>646700</v>
      </c>
    </row>
    <row r="72" spans="1:7" ht="21" x14ac:dyDescent="0.2">
      <c r="A72" s="16" t="s">
        <v>139</v>
      </c>
      <c r="B72" s="100" t="s">
        <v>62</v>
      </c>
      <c r="C72" s="106" t="s">
        <v>61</v>
      </c>
      <c r="D72" s="30">
        <v>7200029160</v>
      </c>
      <c r="E72" s="31">
        <v>200</v>
      </c>
      <c r="F72" s="31"/>
      <c r="G72" s="86">
        <f t="shared" si="4"/>
        <v>646700</v>
      </c>
    </row>
    <row r="73" spans="1:7" ht="21" x14ac:dyDescent="0.2">
      <c r="A73" s="16" t="s">
        <v>53</v>
      </c>
      <c r="B73" s="100" t="s">
        <v>62</v>
      </c>
      <c r="C73" s="106" t="s">
        <v>61</v>
      </c>
      <c r="D73" s="30">
        <v>7200029160</v>
      </c>
      <c r="E73" s="31">
        <v>240</v>
      </c>
      <c r="F73" s="31">
        <v>200</v>
      </c>
      <c r="G73" s="86">
        <f t="shared" si="4"/>
        <v>646700</v>
      </c>
    </row>
    <row r="74" spans="1:7" x14ac:dyDescent="0.2">
      <c r="A74" s="16" t="s">
        <v>213</v>
      </c>
      <c r="B74" s="100" t="s">
        <v>62</v>
      </c>
      <c r="C74" s="106" t="s">
        <v>61</v>
      </c>
      <c r="D74" s="30">
        <v>7200029160</v>
      </c>
      <c r="E74" s="31">
        <v>244</v>
      </c>
      <c r="F74" s="31">
        <v>225</v>
      </c>
      <c r="G74" s="86">
        <v>646700</v>
      </c>
    </row>
    <row r="75" spans="1:7" x14ac:dyDescent="0.2">
      <c r="A75" s="18" t="s">
        <v>65</v>
      </c>
      <c r="B75" s="100" t="s">
        <v>66</v>
      </c>
      <c r="C75" s="106" t="s">
        <v>140</v>
      </c>
      <c r="D75" s="32"/>
      <c r="E75" s="32"/>
      <c r="F75" s="32"/>
      <c r="G75" s="85">
        <f>G76+G85</f>
        <v>483018</v>
      </c>
    </row>
    <row r="76" spans="1:7" x14ac:dyDescent="0.2">
      <c r="A76" s="18" t="s">
        <v>87</v>
      </c>
      <c r="B76" s="100" t="s">
        <v>66</v>
      </c>
      <c r="C76" s="106" t="s">
        <v>51</v>
      </c>
      <c r="D76" s="32"/>
      <c r="E76" s="32"/>
      <c r="F76" s="32"/>
      <c r="G76" s="85">
        <f>G77+G82</f>
        <v>223900</v>
      </c>
    </row>
    <row r="77" spans="1:7" x14ac:dyDescent="0.2">
      <c r="A77" s="18" t="s">
        <v>65</v>
      </c>
      <c r="B77" s="100" t="s">
        <v>66</v>
      </c>
      <c r="C77" s="106" t="s">
        <v>51</v>
      </c>
      <c r="D77" s="32">
        <v>7300060020</v>
      </c>
      <c r="E77" s="32"/>
      <c r="F77" s="32"/>
      <c r="G77" s="85">
        <f>G78</f>
        <v>223900</v>
      </c>
    </row>
    <row r="78" spans="1:7" x14ac:dyDescent="0.2">
      <c r="A78" s="18" t="s">
        <v>67</v>
      </c>
      <c r="B78" s="100" t="s">
        <v>66</v>
      </c>
      <c r="C78" s="106" t="s">
        <v>51</v>
      </c>
      <c r="D78" s="32">
        <v>7300060020</v>
      </c>
      <c r="E78" s="32" t="s">
        <v>25</v>
      </c>
      <c r="F78" s="32"/>
      <c r="G78" s="85">
        <f>G79</f>
        <v>223900</v>
      </c>
    </row>
    <row r="79" spans="1:7" x14ac:dyDescent="0.2">
      <c r="A79" s="18" t="s">
        <v>101</v>
      </c>
      <c r="B79" s="100" t="s">
        <v>66</v>
      </c>
      <c r="C79" s="106" t="s">
        <v>51</v>
      </c>
      <c r="D79" s="32">
        <v>7300060020</v>
      </c>
      <c r="E79" s="32" t="s">
        <v>27</v>
      </c>
      <c r="F79" s="33">
        <v>200</v>
      </c>
      <c r="G79" s="86">
        <f>G80</f>
        <v>223900</v>
      </c>
    </row>
    <row r="80" spans="1:7" x14ac:dyDescent="0.2">
      <c r="A80" s="15" t="s">
        <v>211</v>
      </c>
      <c r="B80" s="100" t="s">
        <v>66</v>
      </c>
      <c r="C80" s="106" t="s">
        <v>51</v>
      </c>
      <c r="D80" s="32">
        <v>7300060020</v>
      </c>
      <c r="E80" s="32" t="s">
        <v>29</v>
      </c>
      <c r="F80" s="33" t="s">
        <v>31</v>
      </c>
      <c r="G80" s="86">
        <v>223900</v>
      </c>
    </row>
    <row r="81" spans="1:7" x14ac:dyDescent="0.2">
      <c r="A81" s="16" t="s">
        <v>213</v>
      </c>
      <c r="B81" s="100" t="s">
        <v>66</v>
      </c>
      <c r="C81" s="106" t="s">
        <v>51</v>
      </c>
      <c r="D81" s="32">
        <v>7300060020</v>
      </c>
      <c r="E81" s="32" t="s">
        <v>29</v>
      </c>
      <c r="F81" s="32">
        <v>225</v>
      </c>
      <c r="G81" s="85">
        <v>0</v>
      </c>
    </row>
    <row r="82" spans="1:7" ht="21" x14ac:dyDescent="0.2">
      <c r="A82" s="15" t="s">
        <v>101</v>
      </c>
      <c r="B82" s="100" t="s">
        <v>66</v>
      </c>
      <c r="C82" s="106" t="s">
        <v>51</v>
      </c>
      <c r="D82" s="32">
        <v>7300060020</v>
      </c>
      <c r="E82" s="32">
        <v>244</v>
      </c>
      <c r="F82" s="32">
        <v>300</v>
      </c>
      <c r="G82" s="85">
        <v>0</v>
      </c>
    </row>
    <row r="83" spans="1:7" x14ac:dyDescent="0.2">
      <c r="A83" s="26" t="s">
        <v>212</v>
      </c>
      <c r="B83" s="100" t="s">
        <v>66</v>
      </c>
      <c r="C83" s="106" t="s">
        <v>51</v>
      </c>
      <c r="D83" s="32">
        <v>7300060020</v>
      </c>
      <c r="E83" s="32">
        <v>244</v>
      </c>
      <c r="F83" s="32">
        <v>310</v>
      </c>
      <c r="G83" s="85">
        <v>0</v>
      </c>
    </row>
    <row r="84" spans="1:7" x14ac:dyDescent="0.2">
      <c r="A84" s="26" t="s">
        <v>70</v>
      </c>
      <c r="B84" s="100" t="s">
        <v>66</v>
      </c>
      <c r="C84" s="106" t="s">
        <v>52</v>
      </c>
      <c r="D84" s="32"/>
      <c r="E84" s="32"/>
      <c r="F84" s="32"/>
      <c r="G84" s="85">
        <f>G85</f>
        <v>259118</v>
      </c>
    </row>
    <row r="85" spans="1:7" x14ac:dyDescent="0.2">
      <c r="A85" s="26"/>
      <c r="B85" s="100" t="s">
        <v>66</v>
      </c>
      <c r="C85" s="106" t="s">
        <v>52</v>
      </c>
      <c r="D85" s="30" t="s">
        <v>175</v>
      </c>
      <c r="E85" s="32"/>
      <c r="F85" s="32"/>
      <c r="G85" s="85">
        <f>G86+G92</f>
        <v>259118</v>
      </c>
    </row>
    <row r="86" spans="1:7" ht="21" x14ac:dyDescent="0.2">
      <c r="A86" s="15" t="s">
        <v>101</v>
      </c>
      <c r="B86" s="100" t="s">
        <v>66</v>
      </c>
      <c r="C86" s="106" t="s">
        <v>52</v>
      </c>
      <c r="D86" s="30" t="s">
        <v>175</v>
      </c>
      <c r="E86" s="30" t="s">
        <v>27</v>
      </c>
      <c r="F86" s="32">
        <v>200</v>
      </c>
      <c r="G86" s="86">
        <f>G87</f>
        <v>142784</v>
      </c>
    </row>
    <row r="87" spans="1:7" ht="21" x14ac:dyDescent="0.2">
      <c r="A87" s="15" t="s">
        <v>101</v>
      </c>
      <c r="B87" s="100" t="s">
        <v>66</v>
      </c>
      <c r="C87" s="106" t="s">
        <v>52</v>
      </c>
      <c r="D87" s="30" t="s">
        <v>175</v>
      </c>
      <c r="E87" s="30" t="s">
        <v>29</v>
      </c>
      <c r="F87" s="31">
        <v>220</v>
      </c>
      <c r="G87" s="86">
        <f>G88+G89+G90+G91</f>
        <v>142784</v>
      </c>
    </row>
    <row r="88" spans="1:7" x14ac:dyDescent="0.2">
      <c r="A88" s="15" t="s">
        <v>58</v>
      </c>
      <c r="B88" s="100" t="s">
        <v>66</v>
      </c>
      <c r="C88" s="106" t="s">
        <v>52</v>
      </c>
      <c r="D88" s="30" t="s">
        <v>175</v>
      </c>
      <c r="E88" s="31" t="s">
        <v>29</v>
      </c>
      <c r="F88" s="31">
        <v>222</v>
      </c>
      <c r="G88" s="86">
        <v>41000</v>
      </c>
    </row>
    <row r="89" spans="1:7" x14ac:dyDescent="0.2">
      <c r="A89" s="16" t="s">
        <v>77</v>
      </c>
      <c r="B89" s="100" t="s">
        <v>66</v>
      </c>
      <c r="C89" s="106" t="s">
        <v>52</v>
      </c>
      <c r="D89" s="30" t="s">
        <v>191</v>
      </c>
      <c r="E89" s="31">
        <v>244</v>
      </c>
      <c r="F89" s="30">
        <v>223</v>
      </c>
      <c r="G89" s="86">
        <v>35000</v>
      </c>
    </row>
    <row r="90" spans="1:7" x14ac:dyDescent="0.2">
      <c r="A90" s="20" t="s">
        <v>209</v>
      </c>
      <c r="B90" s="100" t="s">
        <v>66</v>
      </c>
      <c r="C90" s="106" t="s">
        <v>52</v>
      </c>
      <c r="D90" s="30" t="s">
        <v>191</v>
      </c>
      <c r="E90" s="30">
        <v>240</v>
      </c>
      <c r="F90" s="31">
        <v>224</v>
      </c>
      <c r="G90" s="86">
        <v>21808</v>
      </c>
    </row>
    <row r="91" spans="1:7" x14ac:dyDescent="0.2">
      <c r="A91" s="16" t="s">
        <v>214</v>
      </c>
      <c r="B91" s="100" t="s">
        <v>66</v>
      </c>
      <c r="C91" s="106" t="s">
        <v>52</v>
      </c>
      <c r="D91" s="30" t="s">
        <v>191</v>
      </c>
      <c r="E91" s="30">
        <v>200</v>
      </c>
      <c r="F91" s="30">
        <v>225</v>
      </c>
      <c r="G91" s="86">
        <v>44976</v>
      </c>
    </row>
    <row r="92" spans="1:7" ht="21" x14ac:dyDescent="0.2">
      <c r="A92" s="15" t="s">
        <v>36</v>
      </c>
      <c r="B92" s="100" t="s">
        <v>66</v>
      </c>
      <c r="C92" s="106" t="s">
        <v>52</v>
      </c>
      <c r="D92" s="30" t="s">
        <v>191</v>
      </c>
      <c r="E92" s="30">
        <v>240</v>
      </c>
      <c r="F92" s="30">
        <v>300</v>
      </c>
      <c r="G92" s="86">
        <f>G93</f>
        <v>116334</v>
      </c>
    </row>
    <row r="93" spans="1:7" x14ac:dyDescent="0.2">
      <c r="A93" s="15" t="s">
        <v>34</v>
      </c>
      <c r="B93" s="100" t="s">
        <v>66</v>
      </c>
      <c r="C93" s="106" t="s">
        <v>52</v>
      </c>
      <c r="D93" s="30" t="s">
        <v>191</v>
      </c>
      <c r="E93" s="30">
        <v>244</v>
      </c>
      <c r="F93" s="31">
        <v>340</v>
      </c>
      <c r="G93" s="86">
        <v>116334</v>
      </c>
    </row>
    <row r="94" spans="1:7" ht="21" x14ac:dyDescent="0.2">
      <c r="A94" s="16" t="s">
        <v>103</v>
      </c>
      <c r="B94" s="100" t="s">
        <v>71</v>
      </c>
      <c r="C94" s="108"/>
      <c r="D94" s="32"/>
      <c r="E94" s="32"/>
      <c r="F94" s="32"/>
      <c r="G94" s="85">
        <f t="shared" ref="G94:G96" si="5">G95</f>
        <v>4188434</v>
      </c>
    </row>
    <row r="95" spans="1:7" ht="21" x14ac:dyDescent="0.2">
      <c r="A95" s="16" t="s">
        <v>103</v>
      </c>
      <c r="B95" s="100" t="s">
        <v>71</v>
      </c>
      <c r="C95" s="106" t="s">
        <v>11</v>
      </c>
      <c r="D95" s="32"/>
      <c r="E95" s="32"/>
      <c r="F95" s="32"/>
      <c r="G95" s="85">
        <f t="shared" si="5"/>
        <v>4188434</v>
      </c>
    </row>
    <row r="96" spans="1:7" ht="21" x14ac:dyDescent="0.2">
      <c r="A96" s="16" t="s">
        <v>103</v>
      </c>
      <c r="B96" s="100" t="s">
        <v>71</v>
      </c>
      <c r="C96" s="106" t="s">
        <v>11</v>
      </c>
      <c r="D96" s="30">
        <v>7510041100</v>
      </c>
      <c r="E96" s="32"/>
      <c r="F96" s="32"/>
      <c r="G96" s="85">
        <f t="shared" si="5"/>
        <v>4188434</v>
      </c>
    </row>
    <row r="97" spans="1:7" ht="21" x14ac:dyDescent="0.2">
      <c r="A97" s="16" t="s">
        <v>103</v>
      </c>
      <c r="B97" s="100" t="s">
        <v>71</v>
      </c>
      <c r="C97" s="106" t="s">
        <v>11</v>
      </c>
      <c r="D97" s="30">
        <v>7510041100</v>
      </c>
      <c r="E97" s="32"/>
      <c r="F97" s="32"/>
      <c r="G97" s="85">
        <f>G98+G108</f>
        <v>4188434</v>
      </c>
    </row>
    <row r="98" spans="1:7" x14ac:dyDescent="0.2">
      <c r="A98" s="18" t="s">
        <v>72</v>
      </c>
      <c r="B98" s="102" t="s">
        <v>71</v>
      </c>
      <c r="C98" s="107" t="s">
        <v>11</v>
      </c>
      <c r="D98" s="31">
        <v>7510041100</v>
      </c>
      <c r="E98" s="95">
        <v>100</v>
      </c>
      <c r="F98" s="33">
        <v>200</v>
      </c>
      <c r="G98" s="86">
        <f>G99+G103</f>
        <v>4125434</v>
      </c>
    </row>
    <row r="99" spans="1:7" ht="21" x14ac:dyDescent="0.2">
      <c r="A99" s="16" t="s">
        <v>73</v>
      </c>
      <c r="B99" s="102" t="s">
        <v>71</v>
      </c>
      <c r="C99" s="107" t="s">
        <v>11</v>
      </c>
      <c r="D99" s="31">
        <v>7510041100</v>
      </c>
      <c r="E99" s="37">
        <v>110</v>
      </c>
      <c r="F99" s="33">
        <v>210</v>
      </c>
      <c r="G99" s="86">
        <f>G100+G101</f>
        <v>2632034</v>
      </c>
    </row>
    <row r="100" spans="1:7" ht="45" x14ac:dyDescent="0.2">
      <c r="A100" s="23" t="s">
        <v>194</v>
      </c>
      <c r="B100" s="102" t="s">
        <v>71</v>
      </c>
      <c r="C100" s="107" t="s">
        <v>11</v>
      </c>
      <c r="D100" s="31" t="s">
        <v>195</v>
      </c>
      <c r="E100" s="31">
        <v>111</v>
      </c>
      <c r="F100" s="31">
        <v>211</v>
      </c>
      <c r="G100" s="86">
        <v>2027329</v>
      </c>
    </row>
    <row r="101" spans="1:7" ht="33.75" x14ac:dyDescent="0.2">
      <c r="A101" s="23" t="s">
        <v>181</v>
      </c>
      <c r="B101" s="102" t="s">
        <v>71</v>
      </c>
      <c r="C101" s="107" t="s">
        <v>11</v>
      </c>
      <c r="D101" s="31">
        <v>7510041100</v>
      </c>
      <c r="E101" s="31">
        <v>119</v>
      </c>
      <c r="F101" s="33">
        <v>213</v>
      </c>
      <c r="G101" s="86">
        <v>604705</v>
      </c>
    </row>
    <row r="102" spans="1:7" ht="21" x14ac:dyDescent="0.2">
      <c r="A102" s="16" t="s">
        <v>101</v>
      </c>
      <c r="B102" s="100" t="s">
        <v>71</v>
      </c>
      <c r="C102" s="106" t="s">
        <v>11</v>
      </c>
      <c r="D102" s="127">
        <v>7510041100</v>
      </c>
      <c r="E102" s="30" t="s">
        <v>25</v>
      </c>
      <c r="F102" s="35"/>
      <c r="G102" s="89">
        <f>G103+G108</f>
        <v>1556400</v>
      </c>
    </row>
    <row r="103" spans="1:7" ht="21" x14ac:dyDescent="0.2">
      <c r="A103" s="16" t="s">
        <v>101</v>
      </c>
      <c r="B103" s="102" t="s">
        <v>71</v>
      </c>
      <c r="C103" s="107" t="s">
        <v>11</v>
      </c>
      <c r="D103" s="41">
        <v>7510041100</v>
      </c>
      <c r="E103" s="96" t="s">
        <v>27</v>
      </c>
      <c r="F103" s="33">
        <v>220</v>
      </c>
      <c r="G103" s="86">
        <f>G104+G105+G106+G107</f>
        <v>1493400</v>
      </c>
    </row>
    <row r="104" spans="1:7" x14ac:dyDescent="0.2">
      <c r="A104" s="19" t="s">
        <v>77</v>
      </c>
      <c r="B104" s="100" t="s">
        <v>71</v>
      </c>
      <c r="C104" s="106" t="s">
        <v>11</v>
      </c>
      <c r="D104" s="127">
        <v>7510041100</v>
      </c>
      <c r="E104" s="30" t="s">
        <v>29</v>
      </c>
      <c r="F104" s="31" t="s">
        <v>30</v>
      </c>
      <c r="G104" s="86">
        <v>662200</v>
      </c>
    </row>
    <row r="105" spans="1:7" x14ac:dyDescent="0.2">
      <c r="A105" s="21" t="s">
        <v>210</v>
      </c>
      <c r="B105" s="100" t="s">
        <v>71</v>
      </c>
      <c r="C105" s="106" t="s">
        <v>11</v>
      </c>
      <c r="D105" s="127">
        <v>7510041100</v>
      </c>
      <c r="E105" s="31" t="s">
        <v>29</v>
      </c>
      <c r="F105" s="31">
        <v>225</v>
      </c>
      <c r="G105" s="86">
        <v>220200</v>
      </c>
    </row>
    <row r="106" spans="1:7" x14ac:dyDescent="0.2">
      <c r="A106" s="19" t="s">
        <v>211</v>
      </c>
      <c r="B106" s="100" t="s">
        <v>71</v>
      </c>
      <c r="C106" s="106" t="s">
        <v>11</v>
      </c>
      <c r="D106" s="127">
        <v>7510041100</v>
      </c>
      <c r="E106" s="31" t="s">
        <v>29</v>
      </c>
      <c r="F106" s="31" t="s">
        <v>31</v>
      </c>
      <c r="G106" s="86">
        <v>610000</v>
      </c>
    </row>
    <row r="107" spans="1:7" x14ac:dyDescent="0.2">
      <c r="A107" s="19" t="s">
        <v>44</v>
      </c>
      <c r="B107" s="100" t="s">
        <v>71</v>
      </c>
      <c r="C107" s="106" t="s">
        <v>11</v>
      </c>
      <c r="D107" s="127">
        <v>7510041100</v>
      </c>
      <c r="E107" s="31" t="s">
        <v>29</v>
      </c>
      <c r="F107" s="31" t="s">
        <v>33</v>
      </c>
      <c r="G107" s="86">
        <v>1000</v>
      </c>
    </row>
    <row r="108" spans="1:7" ht="21" x14ac:dyDescent="0.2">
      <c r="A108" s="16" t="s">
        <v>101</v>
      </c>
      <c r="B108" s="100" t="s">
        <v>71</v>
      </c>
      <c r="C108" s="106" t="s">
        <v>11</v>
      </c>
      <c r="D108" s="127">
        <v>7510041100</v>
      </c>
      <c r="E108" s="31" t="s">
        <v>29</v>
      </c>
      <c r="F108" s="31">
        <v>300</v>
      </c>
      <c r="G108" s="91">
        <f>G109</f>
        <v>63000</v>
      </c>
    </row>
    <row r="109" spans="1:7" x14ac:dyDescent="0.2">
      <c r="A109" s="15" t="s">
        <v>34</v>
      </c>
      <c r="B109" s="100" t="s">
        <v>71</v>
      </c>
      <c r="C109" s="106" t="s">
        <v>11</v>
      </c>
      <c r="D109" s="127">
        <v>7510041100</v>
      </c>
      <c r="E109" s="31" t="s">
        <v>29</v>
      </c>
      <c r="F109" s="30">
        <v>340</v>
      </c>
      <c r="G109" s="86">
        <v>63000</v>
      </c>
    </row>
    <row r="110" spans="1:7" x14ac:dyDescent="0.2">
      <c r="A110" s="26" t="s">
        <v>112</v>
      </c>
      <c r="B110" s="100" t="s">
        <v>196</v>
      </c>
      <c r="C110" s="106"/>
      <c r="D110" s="30"/>
      <c r="E110" s="30"/>
      <c r="F110" s="30"/>
      <c r="G110" s="85">
        <f t="shared" ref="G110:G113" si="6">G111</f>
        <v>122640</v>
      </c>
    </row>
    <row r="111" spans="1:7" x14ac:dyDescent="0.2">
      <c r="A111" s="26" t="s">
        <v>112</v>
      </c>
      <c r="B111" s="100" t="s">
        <v>196</v>
      </c>
      <c r="C111" s="106" t="s">
        <v>11</v>
      </c>
      <c r="D111" s="30"/>
      <c r="E111" s="30"/>
      <c r="F111" s="30"/>
      <c r="G111" s="85">
        <f t="shared" si="6"/>
        <v>122640</v>
      </c>
    </row>
    <row r="112" spans="1:7" x14ac:dyDescent="0.2">
      <c r="A112" s="26" t="s">
        <v>112</v>
      </c>
      <c r="B112" s="100" t="s">
        <v>196</v>
      </c>
      <c r="C112" s="106" t="s">
        <v>11</v>
      </c>
      <c r="D112" s="30" t="s">
        <v>189</v>
      </c>
      <c r="E112" s="30">
        <v>300</v>
      </c>
      <c r="F112" s="30">
        <v>200</v>
      </c>
      <c r="G112" s="85">
        <f t="shared" si="6"/>
        <v>122640</v>
      </c>
    </row>
    <row r="113" spans="1:7" x14ac:dyDescent="0.2">
      <c r="A113" s="26" t="s">
        <v>112</v>
      </c>
      <c r="B113" s="100" t="s">
        <v>196</v>
      </c>
      <c r="C113" s="106" t="s">
        <v>11</v>
      </c>
      <c r="D113" s="30" t="s">
        <v>189</v>
      </c>
      <c r="E113" s="30">
        <v>300</v>
      </c>
      <c r="F113" s="30">
        <v>260</v>
      </c>
      <c r="G113" s="85">
        <f t="shared" si="6"/>
        <v>122640</v>
      </c>
    </row>
    <row r="114" spans="1:7" x14ac:dyDescent="0.2">
      <c r="A114" s="26" t="s">
        <v>113</v>
      </c>
      <c r="B114" s="100" t="s">
        <v>196</v>
      </c>
      <c r="C114" s="106" t="s">
        <v>11</v>
      </c>
      <c r="D114" s="30" t="s">
        <v>189</v>
      </c>
      <c r="E114" s="30">
        <v>320</v>
      </c>
      <c r="F114" s="31">
        <v>263</v>
      </c>
      <c r="G114" s="86">
        <v>122640</v>
      </c>
    </row>
    <row r="115" spans="1:7" x14ac:dyDescent="0.2">
      <c r="A115" s="26" t="s">
        <v>147</v>
      </c>
      <c r="B115" s="100" t="s">
        <v>141</v>
      </c>
      <c r="C115" s="106" t="s">
        <v>66</v>
      </c>
      <c r="D115" s="30">
        <v>7210020970</v>
      </c>
      <c r="E115" s="30"/>
      <c r="F115" s="30"/>
      <c r="G115" s="85">
        <f>G117</f>
        <v>94385</v>
      </c>
    </row>
    <row r="116" spans="1:7" ht="21" x14ac:dyDescent="0.2">
      <c r="A116" s="16" t="s">
        <v>101</v>
      </c>
      <c r="B116" s="100" t="s">
        <v>141</v>
      </c>
      <c r="C116" s="106" t="s">
        <v>66</v>
      </c>
      <c r="D116" s="30">
        <v>7210020970</v>
      </c>
      <c r="E116" s="30">
        <v>240</v>
      </c>
      <c r="F116" s="30">
        <v>300</v>
      </c>
      <c r="G116" s="86">
        <f>G117</f>
        <v>94385</v>
      </c>
    </row>
    <row r="117" spans="1:7" x14ac:dyDescent="0.2">
      <c r="A117" s="26" t="s">
        <v>147</v>
      </c>
      <c r="B117" s="100" t="s">
        <v>141</v>
      </c>
      <c r="C117" s="106" t="s">
        <v>66</v>
      </c>
      <c r="D117" s="30">
        <v>7210020970</v>
      </c>
      <c r="E117" s="30">
        <v>244</v>
      </c>
      <c r="F117" s="30">
        <v>310</v>
      </c>
      <c r="G117" s="86">
        <v>94385</v>
      </c>
    </row>
    <row r="118" spans="1:7" ht="31.5" x14ac:dyDescent="0.2">
      <c r="A118" s="16" t="s">
        <v>79</v>
      </c>
      <c r="B118" s="100">
        <v>14</v>
      </c>
      <c r="C118" s="110"/>
      <c r="D118" s="32"/>
      <c r="E118" s="32"/>
      <c r="F118" s="32"/>
      <c r="G118" s="85">
        <f t="shared" ref="G118:G120" si="7">G119</f>
        <v>465771</v>
      </c>
    </row>
    <row r="119" spans="1:7" x14ac:dyDescent="0.2">
      <c r="A119" s="18" t="s">
        <v>80</v>
      </c>
      <c r="B119" s="100">
        <v>14</v>
      </c>
      <c r="C119" s="106" t="s">
        <v>52</v>
      </c>
      <c r="D119" s="32"/>
      <c r="E119" s="32"/>
      <c r="F119" s="32"/>
      <c r="G119" s="85">
        <f>G120</f>
        <v>465771</v>
      </c>
    </row>
    <row r="120" spans="1:7" ht="31.5" x14ac:dyDescent="0.2">
      <c r="A120" s="16" t="s">
        <v>79</v>
      </c>
      <c r="B120" s="100">
        <v>14</v>
      </c>
      <c r="C120" s="106" t="s">
        <v>52</v>
      </c>
      <c r="D120" s="30" t="s">
        <v>178</v>
      </c>
      <c r="E120" s="30" t="s">
        <v>78</v>
      </c>
      <c r="F120" s="32"/>
      <c r="G120" s="92">
        <f t="shared" si="7"/>
        <v>465771</v>
      </c>
    </row>
    <row r="121" spans="1:7" x14ac:dyDescent="0.2">
      <c r="A121" s="18" t="s">
        <v>80</v>
      </c>
      <c r="B121" s="100">
        <v>14</v>
      </c>
      <c r="C121" s="106" t="s">
        <v>52</v>
      </c>
      <c r="D121" s="30" t="s">
        <v>178</v>
      </c>
      <c r="E121" s="30" t="s">
        <v>83</v>
      </c>
      <c r="F121" s="38">
        <v>250</v>
      </c>
      <c r="G121" s="97">
        <f>G122</f>
        <v>465771</v>
      </c>
    </row>
    <row r="122" spans="1:7" ht="42" x14ac:dyDescent="0.2">
      <c r="A122" s="16" t="s">
        <v>81</v>
      </c>
      <c r="B122" s="103">
        <v>14</v>
      </c>
      <c r="C122" s="110" t="s">
        <v>52</v>
      </c>
      <c r="D122" s="30" t="s">
        <v>178</v>
      </c>
      <c r="E122" s="38">
        <v>540</v>
      </c>
      <c r="F122" s="33">
        <v>251</v>
      </c>
      <c r="G122" s="112">
        <v>465771</v>
      </c>
    </row>
    <row r="123" spans="1:7" x14ac:dyDescent="0.2">
      <c r="A123" s="18" t="s">
        <v>215</v>
      </c>
      <c r="B123" s="104"/>
      <c r="C123" s="111"/>
      <c r="D123" s="31"/>
      <c r="E123" s="33"/>
      <c r="F123" s="33"/>
      <c r="G123" s="113">
        <f>G8+G47+G61+G69+G75+G94+G110+G115+G118</f>
        <v>10233121.49</v>
      </c>
    </row>
    <row r="124" spans="1:7" x14ac:dyDescent="0.2">
      <c r="F124" s="98" t="s">
        <v>140</v>
      </c>
    </row>
    <row r="125" spans="1:7" x14ac:dyDescent="0.2">
      <c r="A125" t="s">
        <v>222</v>
      </c>
      <c r="D125" t="s">
        <v>142</v>
      </c>
      <c r="G125" s="98"/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topLeftCell="A70" workbookViewId="0">
      <selection activeCell="D76" sqref="D76"/>
    </sheetView>
  </sheetViews>
  <sheetFormatPr defaultRowHeight="12.75" x14ac:dyDescent="0.2"/>
  <cols>
    <col min="1" max="1" width="45" customWidth="1"/>
    <col min="2" max="2" width="6.42578125" customWidth="1"/>
    <col min="3" max="3" width="7.28515625" customWidth="1"/>
    <col min="4" max="4" width="12.5703125" customWidth="1"/>
    <col min="5" max="5" width="6.28515625" customWidth="1"/>
    <col min="6" max="6" width="5.7109375" customWidth="1"/>
    <col min="7" max="7" width="16.28515625" customWidth="1"/>
  </cols>
  <sheetData>
    <row r="1" spans="1:7" x14ac:dyDescent="0.2">
      <c r="A1" s="93" t="s">
        <v>173</v>
      </c>
      <c r="B1" s="134"/>
      <c r="C1" s="134"/>
      <c r="D1" s="8"/>
      <c r="E1" s="8"/>
      <c r="F1" s="8"/>
      <c r="G1" s="84"/>
    </row>
    <row r="2" spans="1:7" x14ac:dyDescent="0.2">
      <c r="A2" s="163" t="s">
        <v>221</v>
      </c>
      <c r="B2" s="163"/>
      <c r="C2" s="163"/>
      <c r="D2" s="163"/>
      <c r="E2" s="163"/>
      <c r="F2" s="163"/>
      <c r="G2" s="163"/>
    </row>
    <row r="3" spans="1:7" x14ac:dyDescent="0.2">
      <c r="A3" s="81" t="s">
        <v>179</v>
      </c>
      <c r="B3" s="134"/>
      <c r="C3" s="134"/>
      <c r="D3" s="8"/>
      <c r="E3" s="8"/>
      <c r="F3" s="8"/>
      <c r="G3" s="84"/>
    </row>
    <row r="4" spans="1:7" x14ac:dyDescent="0.2">
      <c r="A4" s="134" t="s">
        <v>225</v>
      </c>
      <c r="B4" s="134"/>
      <c r="C4" s="163"/>
      <c r="D4" s="163"/>
      <c r="E4" s="163"/>
      <c r="F4" s="163"/>
      <c r="G4" s="163"/>
    </row>
    <row r="5" spans="1:7" x14ac:dyDescent="0.2">
      <c r="A5" s="9" t="s">
        <v>0</v>
      </c>
      <c r="B5" s="134"/>
      <c r="C5" s="134"/>
      <c r="D5" s="8"/>
      <c r="E5" s="8"/>
      <c r="F5" s="8"/>
      <c r="G5" s="84"/>
    </row>
    <row r="6" spans="1:7" x14ac:dyDescent="0.2">
      <c r="A6" s="9" t="s">
        <v>144</v>
      </c>
      <c r="B6" s="99"/>
      <c r="C6" s="134"/>
      <c r="D6" s="8"/>
      <c r="E6" s="8"/>
      <c r="F6" s="8"/>
      <c r="G6" s="84"/>
    </row>
    <row r="7" spans="1:7" x14ac:dyDescent="0.2">
      <c r="A7" s="10" t="s">
        <v>1</v>
      </c>
      <c r="B7" s="135" t="s">
        <v>86</v>
      </c>
      <c r="C7" s="136" t="s">
        <v>88</v>
      </c>
      <c r="D7" s="12" t="s">
        <v>2</v>
      </c>
      <c r="E7" s="13" t="s">
        <v>3</v>
      </c>
      <c r="F7" s="13" t="s">
        <v>4</v>
      </c>
      <c r="G7" s="138">
        <v>2018</v>
      </c>
    </row>
    <row r="8" spans="1:7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G9+G17+G39+G44</f>
        <v>3871430.2800000003</v>
      </c>
    </row>
    <row r="9" spans="1:7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G13" si="0">G10</f>
        <v>917342</v>
      </c>
    </row>
    <row r="10" spans="1:7" ht="31.5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917342</v>
      </c>
    </row>
    <row r="11" spans="1:7" x14ac:dyDescent="0.2">
      <c r="A11" s="14" t="s">
        <v>90</v>
      </c>
      <c r="B11" s="100" t="s">
        <v>11</v>
      </c>
      <c r="C11" s="106" t="s">
        <v>51</v>
      </c>
      <c r="D11" s="94">
        <v>7110020110</v>
      </c>
      <c r="E11" s="32"/>
      <c r="F11" s="32"/>
      <c r="G11" s="85">
        <f t="shared" si="0"/>
        <v>917342</v>
      </c>
    </row>
    <row r="12" spans="1:7" ht="42" x14ac:dyDescent="0.2">
      <c r="A12" s="16" t="s">
        <v>91</v>
      </c>
      <c r="B12" s="101" t="s">
        <v>11</v>
      </c>
      <c r="C12" s="106" t="s">
        <v>51</v>
      </c>
      <c r="D12" s="94">
        <v>7110020110</v>
      </c>
      <c r="E12" s="30" t="s">
        <v>9</v>
      </c>
      <c r="F12" s="32"/>
      <c r="G12" s="85">
        <f t="shared" si="0"/>
        <v>917342</v>
      </c>
    </row>
    <row r="13" spans="1:7" ht="21" x14ac:dyDescent="0.2">
      <c r="A13" s="16" t="s">
        <v>186</v>
      </c>
      <c r="B13" s="101" t="s">
        <v>11</v>
      </c>
      <c r="C13" s="106" t="s">
        <v>51</v>
      </c>
      <c r="D13" s="94">
        <v>7110020110</v>
      </c>
      <c r="E13" s="30" t="s">
        <v>12</v>
      </c>
      <c r="F13" s="32"/>
      <c r="G13" s="85">
        <f t="shared" si="0"/>
        <v>917342</v>
      </c>
    </row>
    <row r="14" spans="1:7" ht="31.5" x14ac:dyDescent="0.2">
      <c r="A14" s="16" t="s">
        <v>184</v>
      </c>
      <c r="B14" s="101" t="s">
        <v>11</v>
      </c>
      <c r="C14" s="106" t="s">
        <v>51</v>
      </c>
      <c r="D14" s="94">
        <v>7110020110</v>
      </c>
      <c r="E14" s="30">
        <v>121</v>
      </c>
      <c r="F14" s="32">
        <v>200</v>
      </c>
      <c r="G14" s="85">
        <f>G15+G16</f>
        <v>917342</v>
      </c>
    </row>
    <row r="15" spans="1:7" x14ac:dyDescent="0.2">
      <c r="A15" s="19" t="s">
        <v>183</v>
      </c>
      <c r="B15" s="101" t="s">
        <v>11</v>
      </c>
      <c r="C15" s="106" t="s">
        <v>51</v>
      </c>
      <c r="D15" s="94">
        <v>7110020110</v>
      </c>
      <c r="E15" s="31" t="s">
        <v>15</v>
      </c>
      <c r="F15" s="31" t="s">
        <v>16</v>
      </c>
      <c r="G15" s="86">
        <v>704564</v>
      </c>
    </row>
    <row r="16" spans="1:7" ht="33.75" x14ac:dyDescent="0.2">
      <c r="A16" s="23" t="s">
        <v>180</v>
      </c>
      <c r="B16" s="101" t="s">
        <v>11</v>
      </c>
      <c r="C16" s="106" t="s">
        <v>51</v>
      </c>
      <c r="D16" s="94">
        <v>7110020110</v>
      </c>
      <c r="E16" s="31">
        <v>129</v>
      </c>
      <c r="F16" s="31" t="s">
        <v>18</v>
      </c>
      <c r="G16" s="86">
        <v>212778</v>
      </c>
    </row>
    <row r="17" spans="1:7" ht="31.5" x14ac:dyDescent="0.2">
      <c r="A17" s="15" t="s">
        <v>19</v>
      </c>
      <c r="B17" s="101" t="s">
        <v>11</v>
      </c>
      <c r="C17" s="106" t="s">
        <v>62</v>
      </c>
      <c r="D17" s="32"/>
      <c r="E17" s="32"/>
      <c r="F17" s="32"/>
      <c r="G17" s="85">
        <f>G18</f>
        <v>2923388.2800000003</v>
      </c>
    </row>
    <row r="18" spans="1:7" ht="31.5" x14ac:dyDescent="0.2">
      <c r="A18" s="16" t="s">
        <v>20</v>
      </c>
      <c r="B18" s="101" t="s">
        <v>11</v>
      </c>
      <c r="C18" s="106" t="s">
        <v>62</v>
      </c>
      <c r="D18" s="30" t="s">
        <v>187</v>
      </c>
      <c r="E18" s="32"/>
      <c r="F18" s="32"/>
      <c r="G18" s="85">
        <f>G19+G36</f>
        <v>2923388.2800000003</v>
      </c>
    </row>
    <row r="19" spans="1:7" x14ac:dyDescent="0.2">
      <c r="A19" s="18" t="s">
        <v>115</v>
      </c>
      <c r="B19" s="101" t="s">
        <v>11</v>
      </c>
      <c r="C19" s="106" t="s">
        <v>62</v>
      </c>
      <c r="D19" s="30" t="s">
        <v>187</v>
      </c>
      <c r="E19" s="32" t="s">
        <v>140</v>
      </c>
      <c r="F19" s="32"/>
      <c r="G19" s="85">
        <f>G20+G25</f>
        <v>2800324.22</v>
      </c>
    </row>
    <row r="20" spans="1:7" ht="42" x14ac:dyDescent="0.2">
      <c r="A20" s="16" t="s">
        <v>21</v>
      </c>
      <c r="B20" s="101" t="s">
        <v>11</v>
      </c>
      <c r="C20" s="106" t="s">
        <v>62</v>
      </c>
      <c r="D20" s="30" t="s">
        <v>187</v>
      </c>
      <c r="E20" s="30" t="s">
        <v>9</v>
      </c>
      <c r="F20" s="32">
        <v>200</v>
      </c>
      <c r="G20" s="85">
        <f>G21</f>
        <v>2627921.4900000002</v>
      </c>
    </row>
    <row r="21" spans="1:7" x14ac:dyDescent="0.2">
      <c r="A21" s="18" t="s">
        <v>10</v>
      </c>
      <c r="B21" s="101" t="s">
        <v>11</v>
      </c>
      <c r="C21" s="106" t="s">
        <v>62</v>
      </c>
      <c r="D21" s="30" t="s">
        <v>187</v>
      </c>
      <c r="E21" s="30" t="s">
        <v>12</v>
      </c>
      <c r="F21" s="32">
        <v>210</v>
      </c>
      <c r="G21" s="85">
        <f>G23+G24</f>
        <v>2627921.4900000002</v>
      </c>
    </row>
    <row r="22" spans="1:7" ht="31.5" x14ac:dyDescent="0.2">
      <c r="A22" s="16" t="s">
        <v>182</v>
      </c>
      <c r="B22" s="101" t="s">
        <v>11</v>
      </c>
      <c r="C22" s="106" t="s">
        <v>62</v>
      </c>
      <c r="D22" s="30" t="s">
        <v>187</v>
      </c>
      <c r="E22" s="30" t="s">
        <v>15</v>
      </c>
      <c r="F22" s="32">
        <v>210</v>
      </c>
      <c r="G22" s="85">
        <f>G23+G24</f>
        <v>2627921.4900000002</v>
      </c>
    </row>
    <row r="23" spans="1:7" x14ac:dyDescent="0.2">
      <c r="A23" s="19" t="s">
        <v>183</v>
      </c>
      <c r="B23" s="101" t="s">
        <v>11</v>
      </c>
      <c r="C23" s="106" t="s">
        <v>62</v>
      </c>
      <c r="D23" s="30" t="s">
        <v>187</v>
      </c>
      <c r="E23" s="31" t="s">
        <v>15</v>
      </c>
      <c r="F23" s="31" t="s">
        <v>16</v>
      </c>
      <c r="G23" s="86">
        <v>2018373.49</v>
      </c>
    </row>
    <row r="24" spans="1:7" ht="33.75" x14ac:dyDescent="0.2">
      <c r="A24" s="23" t="s">
        <v>180</v>
      </c>
      <c r="B24" s="101" t="s">
        <v>11</v>
      </c>
      <c r="C24" s="106" t="s">
        <v>62</v>
      </c>
      <c r="D24" s="30" t="s">
        <v>187</v>
      </c>
      <c r="E24" s="31">
        <v>129</v>
      </c>
      <c r="F24" s="31" t="s">
        <v>18</v>
      </c>
      <c r="G24" s="86">
        <v>609548</v>
      </c>
    </row>
    <row r="25" spans="1:7" ht="21" x14ac:dyDescent="0.2">
      <c r="A25" s="16" t="s">
        <v>24</v>
      </c>
      <c r="B25" s="101" t="s">
        <v>11</v>
      </c>
      <c r="C25" s="106" t="s">
        <v>62</v>
      </c>
      <c r="D25" s="30" t="s">
        <v>187</v>
      </c>
      <c r="E25" s="30" t="s">
        <v>25</v>
      </c>
      <c r="F25" s="32"/>
      <c r="G25" s="85">
        <f>G29+G32+G33+G31</f>
        <v>172402.73</v>
      </c>
    </row>
    <row r="26" spans="1:7" ht="21" x14ac:dyDescent="0.2">
      <c r="A26" s="20" t="s">
        <v>26</v>
      </c>
      <c r="B26" s="101" t="s">
        <v>11</v>
      </c>
      <c r="C26" s="106" t="s">
        <v>62</v>
      </c>
      <c r="D26" s="30" t="s">
        <v>187</v>
      </c>
      <c r="E26" s="30" t="s">
        <v>27</v>
      </c>
      <c r="F26" s="32"/>
      <c r="G26" s="85"/>
    </row>
    <row r="27" spans="1:7" ht="22.5" x14ac:dyDescent="0.2">
      <c r="A27" s="21" t="s">
        <v>94</v>
      </c>
      <c r="B27" s="101" t="s">
        <v>11</v>
      </c>
      <c r="C27" s="106" t="s">
        <v>62</v>
      </c>
      <c r="D27" s="30" t="s">
        <v>187</v>
      </c>
      <c r="E27" s="31">
        <v>242</v>
      </c>
      <c r="F27" s="22">
        <v>221</v>
      </c>
      <c r="G27" s="86">
        <v>0</v>
      </c>
    </row>
    <row r="28" spans="1:7" ht="21" x14ac:dyDescent="0.2">
      <c r="A28" s="20" t="s">
        <v>28</v>
      </c>
      <c r="B28" s="101" t="s">
        <v>11</v>
      </c>
      <c r="C28" s="106" t="s">
        <v>62</v>
      </c>
      <c r="D28" s="30" t="s">
        <v>187</v>
      </c>
      <c r="E28" s="30" t="s">
        <v>29</v>
      </c>
      <c r="F28" s="32"/>
      <c r="G28" s="85">
        <f>G29+G31</f>
        <v>171402.73</v>
      </c>
    </row>
    <row r="29" spans="1:7" x14ac:dyDescent="0.2">
      <c r="A29" s="19" t="s">
        <v>92</v>
      </c>
      <c r="B29" s="101" t="s">
        <v>11</v>
      </c>
      <c r="C29" s="106" t="s">
        <v>62</v>
      </c>
      <c r="D29" s="30" t="s">
        <v>187</v>
      </c>
      <c r="E29" s="31" t="s">
        <v>29</v>
      </c>
      <c r="F29" s="31" t="s">
        <v>30</v>
      </c>
      <c r="G29" s="86">
        <v>146402.73000000001</v>
      </c>
    </row>
    <row r="30" spans="1:7" x14ac:dyDescent="0.2">
      <c r="A30" s="19" t="s">
        <v>95</v>
      </c>
      <c r="B30" s="101" t="s">
        <v>11</v>
      </c>
      <c r="C30" s="106" t="s">
        <v>62</v>
      </c>
      <c r="D30" s="30" t="s">
        <v>187</v>
      </c>
      <c r="E30" s="31">
        <v>244</v>
      </c>
      <c r="F30" s="31">
        <v>225</v>
      </c>
      <c r="G30" s="86"/>
    </row>
    <row r="31" spans="1:7" x14ac:dyDescent="0.2">
      <c r="A31" s="19" t="s">
        <v>96</v>
      </c>
      <c r="B31" s="101" t="s">
        <v>11</v>
      </c>
      <c r="C31" s="106" t="s">
        <v>62</v>
      </c>
      <c r="D31" s="30" t="s">
        <v>187</v>
      </c>
      <c r="E31" s="31">
        <v>244</v>
      </c>
      <c r="F31" s="31">
        <v>226</v>
      </c>
      <c r="G31" s="86">
        <v>25000</v>
      </c>
    </row>
    <row r="32" spans="1:7" x14ac:dyDescent="0.2">
      <c r="A32" s="19" t="s">
        <v>93</v>
      </c>
      <c r="B32" s="101" t="s">
        <v>11</v>
      </c>
      <c r="C32" s="106" t="s">
        <v>62</v>
      </c>
      <c r="D32" s="30" t="s">
        <v>187</v>
      </c>
      <c r="E32" s="31">
        <v>852</v>
      </c>
      <c r="F32" s="31">
        <v>290</v>
      </c>
      <c r="G32" s="86">
        <v>500</v>
      </c>
    </row>
    <row r="33" spans="1:7" x14ac:dyDescent="0.2">
      <c r="A33" s="19" t="s">
        <v>32</v>
      </c>
      <c r="B33" s="101" t="s">
        <v>11</v>
      </c>
      <c r="C33" s="106" t="s">
        <v>62</v>
      </c>
      <c r="D33" s="30" t="s">
        <v>187</v>
      </c>
      <c r="E33" s="31">
        <v>853</v>
      </c>
      <c r="F33" s="31">
        <v>290</v>
      </c>
      <c r="G33" s="86">
        <v>500</v>
      </c>
    </row>
    <row r="34" spans="1:7" ht="21" x14ac:dyDescent="0.2">
      <c r="A34" s="20" t="s">
        <v>28</v>
      </c>
      <c r="B34" s="101" t="s">
        <v>11</v>
      </c>
      <c r="C34" s="106" t="s">
        <v>62</v>
      </c>
      <c r="D34" s="30" t="s">
        <v>187</v>
      </c>
      <c r="E34" s="31" t="s">
        <v>29</v>
      </c>
      <c r="F34" s="31">
        <v>300</v>
      </c>
      <c r="G34" s="86">
        <f>G36</f>
        <v>123064.06</v>
      </c>
    </row>
    <row r="35" spans="1:7" x14ac:dyDescent="0.2">
      <c r="A35" s="26" t="s">
        <v>212</v>
      </c>
      <c r="B35" s="101" t="s">
        <v>11</v>
      </c>
      <c r="C35" s="106" t="s">
        <v>62</v>
      </c>
      <c r="D35" s="30" t="s">
        <v>187</v>
      </c>
      <c r="E35" s="31">
        <v>244</v>
      </c>
      <c r="F35" s="31">
        <v>310</v>
      </c>
      <c r="G35" s="86"/>
    </row>
    <row r="36" spans="1:7" x14ac:dyDescent="0.2">
      <c r="A36" s="20" t="s">
        <v>34</v>
      </c>
      <c r="B36" s="101" t="s">
        <v>11</v>
      </c>
      <c r="C36" s="106" t="s">
        <v>62</v>
      </c>
      <c r="D36" s="30" t="s">
        <v>187</v>
      </c>
      <c r="E36" s="30" t="s">
        <v>29</v>
      </c>
      <c r="F36" s="31">
        <v>340</v>
      </c>
      <c r="G36" s="86">
        <v>123064.06</v>
      </c>
    </row>
    <row r="37" spans="1:7" x14ac:dyDescent="0.2">
      <c r="A37" s="19" t="s">
        <v>140</v>
      </c>
      <c r="B37" s="101"/>
      <c r="C37" s="106"/>
      <c r="D37" s="30"/>
      <c r="E37" s="30"/>
      <c r="F37" s="31"/>
      <c r="G37" s="86">
        <v>0</v>
      </c>
    </row>
    <row r="38" spans="1:7" x14ac:dyDescent="0.2">
      <c r="A38" s="19"/>
      <c r="B38" s="101"/>
      <c r="C38" s="106"/>
      <c r="D38" s="30"/>
      <c r="E38" s="31"/>
      <c r="F38" s="32"/>
      <c r="G38" s="85"/>
    </row>
    <row r="39" spans="1:7" x14ac:dyDescent="0.2">
      <c r="A39" s="18" t="s">
        <v>37</v>
      </c>
      <c r="B39" s="101" t="s">
        <v>11</v>
      </c>
      <c r="C39" s="106">
        <v>11</v>
      </c>
      <c r="D39" s="32"/>
      <c r="E39" s="32"/>
      <c r="F39" s="32"/>
      <c r="G39" s="85">
        <f t="shared" ref="G39:G42" si="1">G40</f>
        <v>30000</v>
      </c>
    </row>
    <row r="40" spans="1:7" x14ac:dyDescent="0.2">
      <c r="A40" s="18" t="s">
        <v>38</v>
      </c>
      <c r="B40" s="101" t="s">
        <v>11</v>
      </c>
      <c r="C40" s="106">
        <v>11</v>
      </c>
      <c r="D40" s="94">
        <v>7190029120</v>
      </c>
      <c r="E40" s="32"/>
      <c r="F40" s="32"/>
      <c r="G40" s="85">
        <f t="shared" si="1"/>
        <v>30000</v>
      </c>
    </row>
    <row r="41" spans="1:7" x14ac:dyDescent="0.2">
      <c r="A41" s="18" t="s">
        <v>39</v>
      </c>
      <c r="B41" s="101" t="s">
        <v>11</v>
      </c>
      <c r="C41" s="106">
        <v>11</v>
      </c>
      <c r="D41" s="94">
        <v>7190029120</v>
      </c>
      <c r="E41" s="32"/>
      <c r="F41" s="32"/>
      <c r="G41" s="85">
        <f t="shared" si="1"/>
        <v>30000</v>
      </c>
    </row>
    <row r="42" spans="1:7" x14ac:dyDescent="0.2">
      <c r="A42" s="18" t="s">
        <v>40</v>
      </c>
      <c r="B42" s="101" t="s">
        <v>11</v>
      </c>
      <c r="C42" s="106">
        <v>11</v>
      </c>
      <c r="D42" s="94">
        <v>7190029120</v>
      </c>
      <c r="E42" s="30">
        <v>240</v>
      </c>
      <c r="F42" s="32"/>
      <c r="G42" s="85">
        <f t="shared" si="1"/>
        <v>30000</v>
      </c>
    </row>
    <row r="43" spans="1:7" x14ac:dyDescent="0.2">
      <c r="A43" s="19" t="s">
        <v>44</v>
      </c>
      <c r="B43" s="101" t="s">
        <v>11</v>
      </c>
      <c r="C43" s="106">
        <v>11</v>
      </c>
      <c r="D43" s="94">
        <v>7190029120</v>
      </c>
      <c r="E43" s="30">
        <v>244</v>
      </c>
      <c r="F43" s="31" t="s">
        <v>33</v>
      </c>
      <c r="G43" s="86">
        <v>30000</v>
      </c>
    </row>
    <row r="44" spans="1:7" ht="42" x14ac:dyDescent="0.2">
      <c r="A44" s="16" t="s">
        <v>149</v>
      </c>
      <c r="B44" s="101" t="s">
        <v>11</v>
      </c>
      <c r="C44" s="107" t="s">
        <v>125</v>
      </c>
      <c r="D44" s="94"/>
      <c r="E44" s="31"/>
      <c r="F44" s="31"/>
      <c r="G44" s="85">
        <f>G45</f>
        <v>700</v>
      </c>
    </row>
    <row r="45" spans="1:7" ht="21" x14ac:dyDescent="0.2">
      <c r="A45" s="16" t="s">
        <v>24</v>
      </c>
      <c r="B45" s="101" t="s">
        <v>11</v>
      </c>
      <c r="C45" s="106" t="s">
        <v>125</v>
      </c>
      <c r="D45" s="94">
        <v>7170073150</v>
      </c>
      <c r="E45" s="31"/>
      <c r="F45" s="31">
        <v>300</v>
      </c>
      <c r="G45" s="86">
        <f>G46</f>
        <v>700</v>
      </c>
    </row>
    <row r="46" spans="1:7" x14ac:dyDescent="0.2">
      <c r="A46" s="20" t="s">
        <v>34</v>
      </c>
      <c r="B46" s="101" t="s">
        <v>11</v>
      </c>
      <c r="C46" s="107" t="s">
        <v>125</v>
      </c>
      <c r="D46" s="94">
        <v>7170073150</v>
      </c>
      <c r="E46" s="31">
        <v>244</v>
      </c>
      <c r="F46" s="31">
        <v>340</v>
      </c>
      <c r="G46" s="86">
        <v>700</v>
      </c>
    </row>
    <row r="47" spans="1:7" x14ac:dyDescent="0.2">
      <c r="A47" s="18" t="s">
        <v>45</v>
      </c>
      <c r="B47" s="100" t="s">
        <v>51</v>
      </c>
      <c r="C47" s="108"/>
      <c r="D47" s="32"/>
      <c r="E47" s="32"/>
      <c r="F47" s="30" t="s">
        <v>48</v>
      </c>
      <c r="G47" s="87">
        <f t="shared" ref="G47:G49" si="2">G48</f>
        <v>240500</v>
      </c>
    </row>
    <row r="48" spans="1:7" x14ac:dyDescent="0.2">
      <c r="A48" s="18" t="s">
        <v>46</v>
      </c>
      <c r="B48" s="100" t="s">
        <v>51</v>
      </c>
      <c r="C48" s="109" t="s">
        <v>52</v>
      </c>
      <c r="D48" s="32"/>
      <c r="E48" s="30" t="s">
        <v>47</v>
      </c>
      <c r="F48" s="34"/>
      <c r="G48" s="88">
        <f t="shared" si="2"/>
        <v>240500</v>
      </c>
    </row>
    <row r="49" spans="1:7" ht="21" x14ac:dyDescent="0.2">
      <c r="A49" s="16" t="s">
        <v>49</v>
      </c>
      <c r="B49" s="100" t="s">
        <v>51</v>
      </c>
      <c r="C49" s="109" t="s">
        <v>52</v>
      </c>
      <c r="D49" s="30" t="s">
        <v>174</v>
      </c>
      <c r="E49" s="34"/>
      <c r="F49" s="32"/>
      <c r="G49" s="85">
        <f t="shared" si="2"/>
        <v>240500</v>
      </c>
    </row>
    <row r="50" spans="1:7" ht="31.5" x14ac:dyDescent="0.2">
      <c r="A50" s="20" t="s">
        <v>50</v>
      </c>
      <c r="B50" s="100" t="s">
        <v>51</v>
      </c>
      <c r="C50" s="109" t="s">
        <v>52</v>
      </c>
      <c r="D50" s="30" t="s">
        <v>174</v>
      </c>
      <c r="E50" s="30" t="s">
        <v>9</v>
      </c>
      <c r="F50" s="35"/>
      <c r="G50" s="89">
        <f>G51+G54+G58</f>
        <v>240500</v>
      </c>
    </row>
    <row r="51" spans="1:7" x14ac:dyDescent="0.2">
      <c r="A51" s="14" t="s">
        <v>10</v>
      </c>
      <c r="B51" s="100" t="s">
        <v>51</v>
      </c>
      <c r="C51" s="109" t="s">
        <v>52</v>
      </c>
      <c r="D51" s="30" t="s">
        <v>174</v>
      </c>
      <c r="E51" s="34">
        <v>120</v>
      </c>
      <c r="F51" s="32">
        <v>200</v>
      </c>
      <c r="G51" s="85">
        <f>G52+G53</f>
        <v>218300</v>
      </c>
    </row>
    <row r="52" spans="1:7" x14ac:dyDescent="0.2">
      <c r="A52" s="19" t="s">
        <v>183</v>
      </c>
      <c r="B52" s="100" t="s">
        <v>51</v>
      </c>
      <c r="C52" s="109" t="s">
        <v>52</v>
      </c>
      <c r="D52" s="30" t="s">
        <v>174</v>
      </c>
      <c r="E52" s="30">
        <v>121</v>
      </c>
      <c r="F52" s="31" t="s">
        <v>16</v>
      </c>
      <c r="G52" s="86">
        <v>167665</v>
      </c>
    </row>
    <row r="53" spans="1:7" ht="33.75" x14ac:dyDescent="0.2">
      <c r="A53" s="23" t="s">
        <v>180</v>
      </c>
      <c r="B53" s="100" t="s">
        <v>51</v>
      </c>
      <c r="C53" s="109" t="s">
        <v>52</v>
      </c>
      <c r="D53" s="30" t="s">
        <v>174</v>
      </c>
      <c r="E53" s="31" t="s">
        <v>15</v>
      </c>
      <c r="F53" s="31">
        <v>213</v>
      </c>
      <c r="G53" s="86">
        <v>50635</v>
      </c>
    </row>
    <row r="54" spans="1:7" ht="21" x14ac:dyDescent="0.2">
      <c r="A54" s="15" t="s">
        <v>36</v>
      </c>
      <c r="B54" s="100" t="s">
        <v>51</v>
      </c>
      <c r="C54" s="109" t="s">
        <v>52</v>
      </c>
      <c r="D54" s="30" t="s">
        <v>174</v>
      </c>
      <c r="E54" s="30">
        <v>244</v>
      </c>
      <c r="F54" s="31">
        <v>220</v>
      </c>
      <c r="G54" s="86">
        <f>G55+G56+G57</f>
        <v>16400</v>
      </c>
    </row>
    <row r="55" spans="1:7" x14ac:dyDescent="0.2">
      <c r="A55" s="23" t="s">
        <v>56</v>
      </c>
      <c r="B55" s="100" t="s">
        <v>51</v>
      </c>
      <c r="C55" s="109" t="s">
        <v>52</v>
      </c>
      <c r="D55" s="30" t="s">
        <v>174</v>
      </c>
      <c r="E55" s="30">
        <v>244</v>
      </c>
      <c r="F55" s="32">
        <v>221</v>
      </c>
      <c r="G55" s="86">
        <v>4400</v>
      </c>
    </row>
    <row r="56" spans="1:7" x14ac:dyDescent="0.2">
      <c r="A56" s="23" t="s">
        <v>58</v>
      </c>
      <c r="B56" s="100" t="s">
        <v>51</v>
      </c>
      <c r="C56" s="109" t="s">
        <v>52</v>
      </c>
      <c r="D56" s="30" t="s">
        <v>174</v>
      </c>
      <c r="E56" s="30">
        <v>244</v>
      </c>
      <c r="F56" s="33">
        <v>222</v>
      </c>
      <c r="G56" s="86">
        <v>8000</v>
      </c>
    </row>
    <row r="57" spans="1:7" x14ac:dyDescent="0.2">
      <c r="A57" s="23" t="s">
        <v>204</v>
      </c>
      <c r="B57" s="100" t="s">
        <v>51</v>
      </c>
      <c r="C57" s="109" t="s">
        <v>52</v>
      </c>
      <c r="D57" s="30" t="s">
        <v>174</v>
      </c>
      <c r="E57" s="30">
        <v>244</v>
      </c>
      <c r="F57" s="33">
        <v>224</v>
      </c>
      <c r="G57" s="86">
        <v>4000</v>
      </c>
    </row>
    <row r="58" spans="1:7" ht="21" x14ac:dyDescent="0.2">
      <c r="A58" s="15" t="s">
        <v>53</v>
      </c>
      <c r="B58" s="100" t="s">
        <v>51</v>
      </c>
      <c r="C58" s="109" t="s">
        <v>52</v>
      </c>
      <c r="D58" s="30" t="s">
        <v>174</v>
      </c>
      <c r="E58" s="30">
        <v>244</v>
      </c>
      <c r="F58" s="33">
        <v>300</v>
      </c>
      <c r="G58" s="85">
        <f>G59+G60</f>
        <v>5800</v>
      </c>
    </row>
    <row r="59" spans="1:7" x14ac:dyDescent="0.2">
      <c r="A59" s="26" t="s">
        <v>212</v>
      </c>
      <c r="B59" s="100" t="s">
        <v>51</v>
      </c>
      <c r="C59" s="109" t="s">
        <v>52</v>
      </c>
      <c r="D59" s="30" t="s">
        <v>174</v>
      </c>
      <c r="E59" s="30">
        <v>244</v>
      </c>
      <c r="F59" s="33">
        <v>310</v>
      </c>
      <c r="G59" s="86">
        <v>1300</v>
      </c>
    </row>
    <row r="60" spans="1:7" x14ac:dyDescent="0.2">
      <c r="A60" s="55" t="s">
        <v>34</v>
      </c>
      <c r="B60" s="100" t="s">
        <v>51</v>
      </c>
      <c r="C60" s="109" t="s">
        <v>52</v>
      </c>
      <c r="D60" s="30" t="s">
        <v>174</v>
      </c>
      <c r="E60" s="31" t="s">
        <v>29</v>
      </c>
      <c r="F60" s="30">
        <v>340</v>
      </c>
      <c r="G60" s="85">
        <v>4500</v>
      </c>
    </row>
    <row r="61" spans="1:7" ht="21" x14ac:dyDescent="0.2">
      <c r="A61" s="15" t="s">
        <v>97</v>
      </c>
      <c r="B61" s="100" t="s">
        <v>52</v>
      </c>
      <c r="C61" s="106"/>
      <c r="D61" s="30"/>
      <c r="E61" s="30"/>
      <c r="F61" s="30"/>
      <c r="G61" s="85">
        <f t="shared" ref="G61:G63" si="3">G62</f>
        <v>161510</v>
      </c>
    </row>
    <row r="62" spans="1:7" ht="21" x14ac:dyDescent="0.2">
      <c r="A62" s="15" t="s">
        <v>97</v>
      </c>
      <c r="B62" s="100" t="s">
        <v>52</v>
      </c>
      <c r="C62" s="106" t="s">
        <v>61</v>
      </c>
      <c r="D62" s="30"/>
      <c r="E62" s="30"/>
      <c r="F62" s="30"/>
      <c r="G62" s="85">
        <f t="shared" si="3"/>
        <v>161510</v>
      </c>
    </row>
    <row r="63" spans="1:7" ht="31.5" x14ac:dyDescent="0.2">
      <c r="A63" s="15" t="s">
        <v>98</v>
      </c>
      <c r="B63" s="100" t="s">
        <v>52</v>
      </c>
      <c r="C63" s="106" t="s">
        <v>61</v>
      </c>
      <c r="D63" s="30" t="s">
        <v>188</v>
      </c>
      <c r="E63" s="30"/>
      <c r="F63" s="30"/>
      <c r="G63" s="85">
        <f t="shared" si="3"/>
        <v>161510</v>
      </c>
    </row>
    <row r="64" spans="1:7" ht="21" x14ac:dyDescent="0.2">
      <c r="A64" s="15" t="s">
        <v>99</v>
      </c>
      <c r="B64" s="100" t="s">
        <v>52</v>
      </c>
      <c r="C64" s="106" t="s">
        <v>61</v>
      </c>
      <c r="D64" s="30" t="s">
        <v>188</v>
      </c>
      <c r="E64" s="30">
        <v>200</v>
      </c>
      <c r="F64" s="30"/>
      <c r="G64" s="85">
        <f>G65+G67</f>
        <v>161510</v>
      </c>
    </row>
    <row r="65" spans="1:7" ht="21" x14ac:dyDescent="0.2">
      <c r="A65" s="15" t="s">
        <v>53</v>
      </c>
      <c r="B65" s="100" t="s">
        <v>52</v>
      </c>
      <c r="C65" s="106" t="s">
        <v>61</v>
      </c>
      <c r="D65" s="30" t="s">
        <v>188</v>
      </c>
      <c r="E65" s="30">
        <v>240</v>
      </c>
      <c r="F65" s="31">
        <v>220</v>
      </c>
      <c r="G65" s="86">
        <f>G66</f>
        <v>131510</v>
      </c>
    </row>
    <row r="66" spans="1:7" x14ac:dyDescent="0.2">
      <c r="A66" s="15" t="s">
        <v>211</v>
      </c>
      <c r="B66" s="100" t="s">
        <v>52</v>
      </c>
      <c r="C66" s="106" t="s">
        <v>61</v>
      </c>
      <c r="D66" s="30" t="s">
        <v>188</v>
      </c>
      <c r="E66" s="31">
        <v>244</v>
      </c>
      <c r="F66" s="31">
        <v>226</v>
      </c>
      <c r="G66" s="86">
        <v>131510</v>
      </c>
    </row>
    <row r="67" spans="1:7" ht="21" x14ac:dyDescent="0.2">
      <c r="A67" s="15" t="s">
        <v>36</v>
      </c>
      <c r="B67" s="100" t="s">
        <v>52</v>
      </c>
      <c r="C67" s="106" t="s">
        <v>61</v>
      </c>
      <c r="D67" s="30" t="s">
        <v>188</v>
      </c>
      <c r="E67" s="31">
        <v>244</v>
      </c>
      <c r="F67" s="31">
        <v>300</v>
      </c>
      <c r="G67" s="86">
        <f>G68</f>
        <v>30000</v>
      </c>
    </row>
    <row r="68" spans="1:7" x14ac:dyDescent="0.2">
      <c r="A68" s="15" t="s">
        <v>34</v>
      </c>
      <c r="B68" s="100" t="s">
        <v>52</v>
      </c>
      <c r="C68" s="106" t="s">
        <v>61</v>
      </c>
      <c r="D68" s="30" t="s">
        <v>188</v>
      </c>
      <c r="E68" s="31">
        <v>244</v>
      </c>
      <c r="F68" s="31">
        <v>340</v>
      </c>
      <c r="G68" s="86">
        <v>30000</v>
      </c>
    </row>
    <row r="69" spans="1:7" x14ac:dyDescent="0.2">
      <c r="A69" s="18" t="s">
        <v>60</v>
      </c>
      <c r="B69" s="100" t="s">
        <v>62</v>
      </c>
      <c r="C69" s="106"/>
      <c r="D69" s="32"/>
      <c r="E69" s="32"/>
      <c r="F69" s="32"/>
      <c r="G69" s="85">
        <f>G70+G75</f>
        <v>1497238.99</v>
      </c>
    </row>
    <row r="70" spans="1:7" x14ac:dyDescent="0.2">
      <c r="A70" s="25" t="s">
        <v>100</v>
      </c>
      <c r="B70" s="100" t="s">
        <v>62</v>
      </c>
      <c r="C70" s="106" t="s">
        <v>61</v>
      </c>
      <c r="D70" s="30"/>
      <c r="E70" s="31"/>
      <c r="F70" s="31"/>
      <c r="G70" s="85">
        <f t="shared" ref="G70:G73" si="4">G71</f>
        <v>1457238.99</v>
      </c>
    </row>
    <row r="71" spans="1:7" ht="21" x14ac:dyDescent="0.2">
      <c r="A71" s="16" t="s">
        <v>139</v>
      </c>
      <c r="B71" s="100" t="s">
        <v>62</v>
      </c>
      <c r="C71" s="106" t="s">
        <v>61</v>
      </c>
      <c r="D71" s="30">
        <v>7200029160</v>
      </c>
      <c r="E71" s="31"/>
      <c r="F71" s="31"/>
      <c r="G71" s="86">
        <f t="shared" si="4"/>
        <v>1457238.99</v>
      </c>
    </row>
    <row r="72" spans="1:7" ht="21" x14ac:dyDescent="0.2">
      <c r="A72" s="16" t="s">
        <v>139</v>
      </c>
      <c r="B72" s="100" t="s">
        <v>62</v>
      </c>
      <c r="C72" s="106" t="s">
        <v>61</v>
      </c>
      <c r="D72" s="30">
        <v>7200029160</v>
      </c>
      <c r="E72" s="31">
        <v>200</v>
      </c>
      <c r="F72" s="31"/>
      <c r="G72" s="86">
        <f t="shared" si="4"/>
        <v>1457238.99</v>
      </c>
    </row>
    <row r="73" spans="1:7" ht="21" x14ac:dyDescent="0.2">
      <c r="A73" s="16" t="s">
        <v>53</v>
      </c>
      <c r="B73" s="100" t="s">
        <v>62</v>
      </c>
      <c r="C73" s="106" t="s">
        <v>61</v>
      </c>
      <c r="D73" s="30">
        <v>7200029160</v>
      </c>
      <c r="E73" s="31">
        <v>240</v>
      </c>
      <c r="F73" s="31">
        <v>200</v>
      </c>
      <c r="G73" s="86">
        <f t="shared" si="4"/>
        <v>1457238.99</v>
      </c>
    </row>
    <row r="74" spans="1:7" x14ac:dyDescent="0.2">
      <c r="A74" s="16" t="s">
        <v>213</v>
      </c>
      <c r="B74" s="100" t="s">
        <v>62</v>
      </c>
      <c r="C74" s="106" t="s">
        <v>61</v>
      </c>
      <c r="D74" s="30">
        <v>7200029160</v>
      </c>
      <c r="E74" s="31">
        <v>244</v>
      </c>
      <c r="F74" s="31">
        <v>225</v>
      </c>
      <c r="G74" s="86">
        <v>1457238.99</v>
      </c>
    </row>
    <row r="75" spans="1:7" x14ac:dyDescent="0.2">
      <c r="A75" s="16" t="s">
        <v>190</v>
      </c>
      <c r="B75" s="100" t="s">
        <v>62</v>
      </c>
      <c r="C75" s="106" t="s">
        <v>224</v>
      </c>
      <c r="D75" s="30"/>
      <c r="E75" s="31"/>
      <c r="F75" s="31"/>
      <c r="G75" s="85">
        <f>G76</f>
        <v>40000</v>
      </c>
    </row>
    <row r="76" spans="1:7" x14ac:dyDescent="0.2">
      <c r="A76" s="16" t="s">
        <v>190</v>
      </c>
      <c r="B76" s="100" t="s">
        <v>62</v>
      </c>
      <c r="C76" s="106" t="s">
        <v>224</v>
      </c>
      <c r="D76" s="30">
        <v>7200029430</v>
      </c>
      <c r="E76" s="31">
        <v>200</v>
      </c>
      <c r="F76" s="31">
        <v>200</v>
      </c>
      <c r="G76" s="86">
        <f>G77</f>
        <v>40000</v>
      </c>
    </row>
    <row r="77" spans="1:7" ht="14.25" customHeight="1" x14ac:dyDescent="0.2">
      <c r="A77" s="15" t="s">
        <v>211</v>
      </c>
      <c r="B77" s="100" t="s">
        <v>62</v>
      </c>
      <c r="C77" s="106" t="s">
        <v>224</v>
      </c>
      <c r="D77" s="30">
        <v>7200029430</v>
      </c>
      <c r="E77" s="31">
        <v>245</v>
      </c>
      <c r="F77" s="31">
        <v>226</v>
      </c>
      <c r="G77" s="86">
        <v>40000</v>
      </c>
    </row>
    <row r="78" spans="1:7" x14ac:dyDescent="0.2">
      <c r="A78" s="18" t="s">
        <v>65</v>
      </c>
      <c r="B78" s="100" t="s">
        <v>66</v>
      </c>
      <c r="C78" s="106" t="s">
        <v>140</v>
      </c>
      <c r="D78" s="32"/>
      <c r="E78" s="32"/>
      <c r="F78" s="32"/>
      <c r="G78" s="85">
        <f>G79+G88</f>
        <v>483018</v>
      </c>
    </row>
    <row r="79" spans="1:7" x14ac:dyDescent="0.2">
      <c r="A79" s="18" t="s">
        <v>87</v>
      </c>
      <c r="B79" s="100" t="s">
        <v>66</v>
      </c>
      <c r="C79" s="106" t="s">
        <v>51</v>
      </c>
      <c r="D79" s="32"/>
      <c r="E79" s="32"/>
      <c r="F79" s="32"/>
      <c r="G79" s="85">
        <f>G80+G85</f>
        <v>223900</v>
      </c>
    </row>
    <row r="80" spans="1:7" x14ac:dyDescent="0.2">
      <c r="A80" s="18" t="s">
        <v>65</v>
      </c>
      <c r="B80" s="100" t="s">
        <v>66</v>
      </c>
      <c r="C80" s="106" t="s">
        <v>51</v>
      </c>
      <c r="D80" s="32">
        <v>7300060020</v>
      </c>
      <c r="E80" s="32"/>
      <c r="F80" s="32"/>
      <c r="G80" s="85">
        <f>G81</f>
        <v>223900</v>
      </c>
    </row>
    <row r="81" spans="1:7" x14ac:dyDescent="0.2">
      <c r="A81" s="18" t="s">
        <v>67</v>
      </c>
      <c r="B81" s="100" t="s">
        <v>66</v>
      </c>
      <c r="C81" s="106" t="s">
        <v>51</v>
      </c>
      <c r="D81" s="32">
        <v>7300060020</v>
      </c>
      <c r="E81" s="32" t="s">
        <v>25</v>
      </c>
      <c r="F81" s="32"/>
      <c r="G81" s="85">
        <f>G82</f>
        <v>223900</v>
      </c>
    </row>
    <row r="82" spans="1:7" x14ac:dyDescent="0.2">
      <c r="A82" s="18" t="s">
        <v>101</v>
      </c>
      <c r="B82" s="100" t="s">
        <v>66</v>
      </c>
      <c r="C82" s="106" t="s">
        <v>51</v>
      </c>
      <c r="D82" s="32">
        <v>7300060020</v>
      </c>
      <c r="E82" s="32" t="s">
        <v>27</v>
      </c>
      <c r="F82" s="33">
        <v>200</v>
      </c>
      <c r="G82" s="86">
        <f>G83</f>
        <v>223900</v>
      </c>
    </row>
    <row r="83" spans="1:7" x14ac:dyDescent="0.2">
      <c r="A83" s="15" t="s">
        <v>211</v>
      </c>
      <c r="B83" s="100" t="s">
        <v>66</v>
      </c>
      <c r="C83" s="106" t="s">
        <v>51</v>
      </c>
      <c r="D83" s="32">
        <v>7300060020</v>
      </c>
      <c r="E83" s="32" t="s">
        <v>29</v>
      </c>
      <c r="F83" s="33" t="s">
        <v>31</v>
      </c>
      <c r="G83" s="86">
        <v>223900</v>
      </c>
    </row>
    <row r="84" spans="1:7" x14ac:dyDescent="0.2">
      <c r="A84" s="16" t="s">
        <v>213</v>
      </c>
      <c r="B84" s="100" t="s">
        <v>66</v>
      </c>
      <c r="C84" s="106" t="s">
        <v>51</v>
      </c>
      <c r="D84" s="32">
        <v>7300060020</v>
      </c>
      <c r="E84" s="32" t="s">
        <v>29</v>
      </c>
      <c r="F84" s="32">
        <v>225</v>
      </c>
      <c r="G84" s="85">
        <v>0</v>
      </c>
    </row>
    <row r="85" spans="1:7" ht="21" x14ac:dyDescent="0.2">
      <c r="A85" s="15" t="s">
        <v>101</v>
      </c>
      <c r="B85" s="100" t="s">
        <v>66</v>
      </c>
      <c r="C85" s="106" t="s">
        <v>51</v>
      </c>
      <c r="D85" s="32">
        <v>7300060020</v>
      </c>
      <c r="E85" s="32">
        <v>244</v>
      </c>
      <c r="F85" s="32">
        <v>300</v>
      </c>
      <c r="G85" s="85">
        <v>0</v>
      </c>
    </row>
    <row r="86" spans="1:7" x14ac:dyDescent="0.2">
      <c r="A86" s="26" t="s">
        <v>212</v>
      </c>
      <c r="B86" s="100" t="s">
        <v>66</v>
      </c>
      <c r="C86" s="106" t="s">
        <v>51</v>
      </c>
      <c r="D86" s="32">
        <v>7300060020</v>
      </c>
      <c r="E86" s="32">
        <v>244</v>
      </c>
      <c r="F86" s="32">
        <v>310</v>
      </c>
      <c r="G86" s="85">
        <v>0</v>
      </c>
    </row>
    <row r="87" spans="1:7" x14ac:dyDescent="0.2">
      <c r="A87" s="26" t="s">
        <v>70</v>
      </c>
      <c r="B87" s="100" t="s">
        <v>66</v>
      </c>
      <c r="C87" s="106" t="s">
        <v>52</v>
      </c>
      <c r="D87" s="32"/>
      <c r="E87" s="32"/>
      <c r="F87" s="32"/>
      <c r="G87" s="85">
        <f>G88</f>
        <v>259118</v>
      </c>
    </row>
    <row r="88" spans="1:7" x14ac:dyDescent="0.2">
      <c r="A88" s="26"/>
      <c r="B88" s="100" t="s">
        <v>66</v>
      </c>
      <c r="C88" s="106" t="s">
        <v>52</v>
      </c>
      <c r="D88" s="30" t="s">
        <v>175</v>
      </c>
      <c r="E88" s="32"/>
      <c r="F88" s="32"/>
      <c r="G88" s="85">
        <f>G89+G95</f>
        <v>259118</v>
      </c>
    </row>
    <row r="89" spans="1:7" ht="21" x14ac:dyDescent="0.2">
      <c r="A89" s="15" t="s">
        <v>101</v>
      </c>
      <c r="B89" s="100" t="s">
        <v>66</v>
      </c>
      <c r="C89" s="106" t="s">
        <v>52</v>
      </c>
      <c r="D89" s="30" t="s">
        <v>175</v>
      </c>
      <c r="E89" s="30" t="s">
        <v>27</v>
      </c>
      <c r="F89" s="32">
        <v>200</v>
      </c>
      <c r="G89" s="86">
        <f>G90</f>
        <v>142784</v>
      </c>
    </row>
    <row r="90" spans="1:7" ht="21" x14ac:dyDescent="0.2">
      <c r="A90" s="15" t="s">
        <v>101</v>
      </c>
      <c r="B90" s="100" t="s">
        <v>66</v>
      </c>
      <c r="C90" s="106" t="s">
        <v>52</v>
      </c>
      <c r="D90" s="30" t="s">
        <v>175</v>
      </c>
      <c r="E90" s="30" t="s">
        <v>29</v>
      </c>
      <c r="F90" s="31">
        <v>220</v>
      </c>
      <c r="G90" s="86">
        <f>G91+G92+G93+G94</f>
        <v>142784</v>
      </c>
    </row>
    <row r="91" spans="1:7" x14ac:dyDescent="0.2">
      <c r="A91" s="15" t="s">
        <v>58</v>
      </c>
      <c r="B91" s="100" t="s">
        <v>66</v>
      </c>
      <c r="C91" s="106" t="s">
        <v>52</v>
      </c>
      <c r="D91" s="30" t="s">
        <v>175</v>
      </c>
      <c r="E91" s="31" t="s">
        <v>29</v>
      </c>
      <c r="F91" s="31">
        <v>222</v>
      </c>
      <c r="G91" s="86">
        <v>41000</v>
      </c>
    </row>
    <row r="92" spans="1:7" x14ac:dyDescent="0.2">
      <c r="A92" s="16" t="s">
        <v>77</v>
      </c>
      <c r="B92" s="100" t="s">
        <v>66</v>
      </c>
      <c r="C92" s="106" t="s">
        <v>52</v>
      </c>
      <c r="D92" s="30" t="s">
        <v>191</v>
      </c>
      <c r="E92" s="31">
        <v>244</v>
      </c>
      <c r="F92" s="30">
        <v>223</v>
      </c>
      <c r="G92" s="86">
        <v>35000</v>
      </c>
    </row>
    <row r="93" spans="1:7" x14ac:dyDescent="0.2">
      <c r="A93" s="20" t="s">
        <v>209</v>
      </c>
      <c r="B93" s="100" t="s">
        <v>66</v>
      </c>
      <c r="C93" s="106" t="s">
        <v>52</v>
      </c>
      <c r="D93" s="30" t="s">
        <v>191</v>
      </c>
      <c r="E93" s="30">
        <v>240</v>
      </c>
      <c r="F93" s="31">
        <v>224</v>
      </c>
      <c r="G93" s="86">
        <v>21808</v>
      </c>
    </row>
    <row r="94" spans="1:7" x14ac:dyDescent="0.2">
      <c r="A94" s="16" t="s">
        <v>214</v>
      </c>
      <c r="B94" s="100" t="s">
        <v>66</v>
      </c>
      <c r="C94" s="106" t="s">
        <v>52</v>
      </c>
      <c r="D94" s="30" t="s">
        <v>191</v>
      </c>
      <c r="E94" s="30">
        <v>200</v>
      </c>
      <c r="F94" s="30">
        <v>225</v>
      </c>
      <c r="G94" s="86">
        <v>44976</v>
      </c>
    </row>
    <row r="95" spans="1:7" ht="21" x14ac:dyDescent="0.2">
      <c r="A95" s="15" t="s">
        <v>36</v>
      </c>
      <c r="B95" s="100" t="s">
        <v>66</v>
      </c>
      <c r="C95" s="106" t="s">
        <v>52</v>
      </c>
      <c r="D95" s="30" t="s">
        <v>191</v>
      </c>
      <c r="E95" s="30">
        <v>240</v>
      </c>
      <c r="F95" s="30">
        <v>300</v>
      </c>
      <c r="G95" s="86">
        <f>G96</f>
        <v>116334</v>
      </c>
    </row>
    <row r="96" spans="1:7" x14ac:dyDescent="0.2">
      <c r="A96" s="15" t="s">
        <v>34</v>
      </c>
      <c r="B96" s="100" t="s">
        <v>66</v>
      </c>
      <c r="C96" s="106" t="s">
        <v>52</v>
      </c>
      <c r="D96" s="30" t="s">
        <v>191</v>
      </c>
      <c r="E96" s="30">
        <v>244</v>
      </c>
      <c r="F96" s="31">
        <v>340</v>
      </c>
      <c r="G96" s="86">
        <v>116334</v>
      </c>
    </row>
    <row r="97" spans="1:7" ht="21" x14ac:dyDescent="0.2">
      <c r="A97" s="16" t="s">
        <v>103</v>
      </c>
      <c r="B97" s="100" t="s">
        <v>71</v>
      </c>
      <c r="C97" s="108"/>
      <c r="D97" s="32"/>
      <c r="E97" s="32"/>
      <c r="F97" s="32"/>
      <c r="G97" s="85">
        <f t="shared" ref="G97:G99" si="5">G98</f>
        <v>4188434</v>
      </c>
    </row>
    <row r="98" spans="1:7" ht="21" x14ac:dyDescent="0.2">
      <c r="A98" s="16" t="s">
        <v>103</v>
      </c>
      <c r="B98" s="100" t="s">
        <v>71</v>
      </c>
      <c r="C98" s="106" t="s">
        <v>11</v>
      </c>
      <c r="D98" s="32"/>
      <c r="E98" s="32"/>
      <c r="F98" s="32"/>
      <c r="G98" s="85">
        <f t="shared" si="5"/>
        <v>4188434</v>
      </c>
    </row>
    <row r="99" spans="1:7" ht="21" x14ac:dyDescent="0.2">
      <c r="A99" s="16" t="s">
        <v>103</v>
      </c>
      <c r="B99" s="100" t="s">
        <v>71</v>
      </c>
      <c r="C99" s="106" t="s">
        <v>11</v>
      </c>
      <c r="D99" s="30">
        <v>7510041100</v>
      </c>
      <c r="E99" s="32"/>
      <c r="F99" s="32"/>
      <c r="G99" s="85">
        <f t="shared" si="5"/>
        <v>4188434</v>
      </c>
    </row>
    <row r="100" spans="1:7" ht="21" x14ac:dyDescent="0.2">
      <c r="A100" s="16" t="s">
        <v>103</v>
      </c>
      <c r="B100" s="100" t="s">
        <v>71</v>
      </c>
      <c r="C100" s="106" t="s">
        <v>11</v>
      </c>
      <c r="D100" s="30">
        <v>7510041100</v>
      </c>
      <c r="E100" s="32"/>
      <c r="F100" s="32"/>
      <c r="G100" s="85">
        <f>G101+G111</f>
        <v>4188434</v>
      </c>
    </row>
    <row r="101" spans="1:7" x14ac:dyDescent="0.2">
      <c r="A101" s="18" t="s">
        <v>72</v>
      </c>
      <c r="B101" s="102" t="s">
        <v>71</v>
      </c>
      <c r="C101" s="107" t="s">
        <v>11</v>
      </c>
      <c r="D101" s="31">
        <v>7510041100</v>
      </c>
      <c r="E101" s="95">
        <v>100</v>
      </c>
      <c r="F101" s="33">
        <v>200</v>
      </c>
      <c r="G101" s="86">
        <f>G102+G106</f>
        <v>4125434</v>
      </c>
    </row>
    <row r="102" spans="1:7" ht="21" x14ac:dyDescent="0.2">
      <c r="A102" s="16" t="s">
        <v>73</v>
      </c>
      <c r="B102" s="102" t="s">
        <v>71</v>
      </c>
      <c r="C102" s="107" t="s">
        <v>11</v>
      </c>
      <c r="D102" s="31">
        <v>7510041100</v>
      </c>
      <c r="E102" s="37">
        <v>110</v>
      </c>
      <c r="F102" s="33">
        <v>210</v>
      </c>
      <c r="G102" s="86">
        <f>G103+G104</f>
        <v>2632034</v>
      </c>
    </row>
    <row r="103" spans="1:7" ht="45" x14ac:dyDescent="0.2">
      <c r="A103" s="23" t="s">
        <v>194</v>
      </c>
      <c r="B103" s="102" t="s">
        <v>71</v>
      </c>
      <c r="C103" s="107" t="s">
        <v>11</v>
      </c>
      <c r="D103" s="31" t="s">
        <v>195</v>
      </c>
      <c r="E103" s="31">
        <v>111</v>
      </c>
      <c r="F103" s="31">
        <v>211</v>
      </c>
      <c r="G103" s="86">
        <v>2027329</v>
      </c>
    </row>
    <row r="104" spans="1:7" ht="33.75" x14ac:dyDescent="0.2">
      <c r="A104" s="23" t="s">
        <v>181</v>
      </c>
      <c r="B104" s="102" t="s">
        <v>71</v>
      </c>
      <c r="C104" s="107" t="s">
        <v>11</v>
      </c>
      <c r="D104" s="31">
        <v>7510041100</v>
      </c>
      <c r="E104" s="31">
        <v>119</v>
      </c>
      <c r="F104" s="33">
        <v>213</v>
      </c>
      <c r="G104" s="86">
        <v>604705</v>
      </c>
    </row>
    <row r="105" spans="1:7" ht="21" x14ac:dyDescent="0.2">
      <c r="A105" s="16" t="s">
        <v>101</v>
      </c>
      <c r="B105" s="100" t="s">
        <v>71</v>
      </c>
      <c r="C105" s="106" t="s">
        <v>11</v>
      </c>
      <c r="D105" s="137">
        <v>7510041100</v>
      </c>
      <c r="E105" s="30" t="s">
        <v>25</v>
      </c>
      <c r="F105" s="35"/>
      <c r="G105" s="89">
        <f>G106+G111</f>
        <v>1556400</v>
      </c>
    </row>
    <row r="106" spans="1:7" ht="21" x14ac:dyDescent="0.2">
      <c r="A106" s="16" t="s">
        <v>101</v>
      </c>
      <c r="B106" s="102" t="s">
        <v>71</v>
      </c>
      <c r="C106" s="107" t="s">
        <v>11</v>
      </c>
      <c r="D106" s="41">
        <v>7510041100</v>
      </c>
      <c r="E106" s="96" t="s">
        <v>27</v>
      </c>
      <c r="F106" s="33">
        <v>220</v>
      </c>
      <c r="G106" s="86">
        <f>G107+G108+G109+G110</f>
        <v>1493400</v>
      </c>
    </row>
    <row r="107" spans="1:7" x14ac:dyDescent="0.2">
      <c r="A107" s="19" t="s">
        <v>77</v>
      </c>
      <c r="B107" s="100" t="s">
        <v>71</v>
      </c>
      <c r="C107" s="106" t="s">
        <v>11</v>
      </c>
      <c r="D107" s="137">
        <v>7510041100</v>
      </c>
      <c r="E107" s="30" t="s">
        <v>29</v>
      </c>
      <c r="F107" s="31" t="s">
        <v>30</v>
      </c>
      <c r="G107" s="86">
        <v>662200</v>
      </c>
    </row>
    <row r="108" spans="1:7" x14ac:dyDescent="0.2">
      <c r="A108" s="21" t="s">
        <v>210</v>
      </c>
      <c r="B108" s="100" t="s">
        <v>71</v>
      </c>
      <c r="C108" s="106" t="s">
        <v>11</v>
      </c>
      <c r="D108" s="137">
        <v>7510041100</v>
      </c>
      <c r="E108" s="31" t="s">
        <v>29</v>
      </c>
      <c r="F108" s="31">
        <v>225</v>
      </c>
      <c r="G108" s="86">
        <v>220200</v>
      </c>
    </row>
    <row r="109" spans="1:7" x14ac:dyDescent="0.2">
      <c r="A109" s="19" t="s">
        <v>211</v>
      </c>
      <c r="B109" s="100" t="s">
        <v>71</v>
      </c>
      <c r="C109" s="106" t="s">
        <v>11</v>
      </c>
      <c r="D109" s="137">
        <v>7510041100</v>
      </c>
      <c r="E109" s="31" t="s">
        <v>29</v>
      </c>
      <c r="F109" s="31" t="s">
        <v>31</v>
      </c>
      <c r="G109" s="86">
        <v>610000</v>
      </c>
    </row>
    <row r="110" spans="1:7" x14ac:dyDescent="0.2">
      <c r="A110" s="19" t="s">
        <v>44</v>
      </c>
      <c r="B110" s="100" t="s">
        <v>71</v>
      </c>
      <c r="C110" s="106" t="s">
        <v>11</v>
      </c>
      <c r="D110" s="137">
        <v>7510041100</v>
      </c>
      <c r="E110" s="31" t="s">
        <v>29</v>
      </c>
      <c r="F110" s="31" t="s">
        <v>33</v>
      </c>
      <c r="G110" s="86">
        <v>1000</v>
      </c>
    </row>
    <row r="111" spans="1:7" ht="21" x14ac:dyDescent="0.2">
      <c r="A111" s="16" t="s">
        <v>101</v>
      </c>
      <c r="B111" s="100" t="s">
        <v>71</v>
      </c>
      <c r="C111" s="106" t="s">
        <v>11</v>
      </c>
      <c r="D111" s="137">
        <v>7510041100</v>
      </c>
      <c r="E111" s="31" t="s">
        <v>29</v>
      </c>
      <c r="F111" s="31">
        <v>300</v>
      </c>
      <c r="G111" s="91">
        <f>G112</f>
        <v>63000</v>
      </c>
    </row>
    <row r="112" spans="1:7" x14ac:dyDescent="0.2">
      <c r="A112" s="15" t="s">
        <v>34</v>
      </c>
      <c r="B112" s="100" t="s">
        <v>71</v>
      </c>
      <c r="C112" s="106" t="s">
        <v>11</v>
      </c>
      <c r="D112" s="137">
        <v>7510041100</v>
      </c>
      <c r="E112" s="31" t="s">
        <v>29</v>
      </c>
      <c r="F112" s="30">
        <v>340</v>
      </c>
      <c r="G112" s="86">
        <v>63000</v>
      </c>
    </row>
    <row r="113" spans="1:7" x14ac:dyDescent="0.2">
      <c r="A113" s="26" t="s">
        <v>112</v>
      </c>
      <c r="B113" s="100" t="s">
        <v>196</v>
      </c>
      <c r="C113" s="106"/>
      <c r="D113" s="30"/>
      <c r="E113" s="30"/>
      <c r="F113" s="30"/>
      <c r="G113" s="85">
        <f t="shared" ref="G113:G116" si="6">G114</f>
        <v>122640</v>
      </c>
    </row>
    <row r="114" spans="1:7" x14ac:dyDescent="0.2">
      <c r="A114" s="26" t="s">
        <v>112</v>
      </c>
      <c r="B114" s="100" t="s">
        <v>196</v>
      </c>
      <c r="C114" s="106" t="s">
        <v>11</v>
      </c>
      <c r="D114" s="30"/>
      <c r="E114" s="30"/>
      <c r="F114" s="30"/>
      <c r="G114" s="85">
        <f t="shared" si="6"/>
        <v>122640</v>
      </c>
    </row>
    <row r="115" spans="1:7" x14ac:dyDescent="0.2">
      <c r="A115" s="26" t="s">
        <v>112</v>
      </c>
      <c r="B115" s="100" t="s">
        <v>196</v>
      </c>
      <c r="C115" s="106" t="s">
        <v>11</v>
      </c>
      <c r="D115" s="30" t="s">
        <v>189</v>
      </c>
      <c r="E115" s="30">
        <v>300</v>
      </c>
      <c r="F115" s="30">
        <v>200</v>
      </c>
      <c r="G115" s="85">
        <f t="shared" si="6"/>
        <v>122640</v>
      </c>
    </row>
    <row r="116" spans="1:7" x14ac:dyDescent="0.2">
      <c r="A116" s="26" t="s">
        <v>112</v>
      </c>
      <c r="B116" s="100" t="s">
        <v>196</v>
      </c>
      <c r="C116" s="106" t="s">
        <v>11</v>
      </c>
      <c r="D116" s="30" t="s">
        <v>189</v>
      </c>
      <c r="E116" s="30">
        <v>300</v>
      </c>
      <c r="F116" s="30">
        <v>260</v>
      </c>
      <c r="G116" s="85">
        <f t="shared" si="6"/>
        <v>122640</v>
      </c>
    </row>
    <row r="117" spans="1:7" x14ac:dyDescent="0.2">
      <c r="A117" s="26" t="s">
        <v>113</v>
      </c>
      <c r="B117" s="100" t="s">
        <v>196</v>
      </c>
      <c r="C117" s="106" t="s">
        <v>11</v>
      </c>
      <c r="D117" s="30" t="s">
        <v>189</v>
      </c>
      <c r="E117" s="30">
        <v>320</v>
      </c>
      <c r="F117" s="31">
        <v>263</v>
      </c>
      <c r="G117" s="86">
        <v>122640</v>
      </c>
    </row>
    <row r="118" spans="1:7" x14ac:dyDescent="0.2">
      <c r="A118" s="26" t="s">
        <v>147</v>
      </c>
      <c r="B118" s="100" t="s">
        <v>141</v>
      </c>
      <c r="C118" s="106" t="s">
        <v>66</v>
      </c>
      <c r="D118" s="30">
        <v>7210020970</v>
      </c>
      <c r="E118" s="30"/>
      <c r="F118" s="30"/>
      <c r="G118" s="85">
        <f>G120</f>
        <v>94385</v>
      </c>
    </row>
    <row r="119" spans="1:7" ht="21" x14ac:dyDescent="0.2">
      <c r="A119" s="16" t="s">
        <v>101</v>
      </c>
      <c r="B119" s="100" t="s">
        <v>141</v>
      </c>
      <c r="C119" s="106" t="s">
        <v>66</v>
      </c>
      <c r="D119" s="30">
        <v>7210020970</v>
      </c>
      <c r="E119" s="30">
        <v>240</v>
      </c>
      <c r="F119" s="30">
        <v>300</v>
      </c>
      <c r="G119" s="86">
        <f>G120</f>
        <v>94385</v>
      </c>
    </row>
    <row r="120" spans="1:7" x14ac:dyDescent="0.2">
      <c r="A120" s="26" t="s">
        <v>147</v>
      </c>
      <c r="B120" s="100" t="s">
        <v>141</v>
      </c>
      <c r="C120" s="106" t="s">
        <v>66</v>
      </c>
      <c r="D120" s="30">
        <v>7210020970</v>
      </c>
      <c r="E120" s="30">
        <v>244</v>
      </c>
      <c r="F120" s="30">
        <v>310</v>
      </c>
      <c r="G120" s="86">
        <v>94385</v>
      </c>
    </row>
    <row r="121" spans="1:7" ht="31.5" x14ac:dyDescent="0.2">
      <c r="A121" s="16" t="s">
        <v>79</v>
      </c>
      <c r="B121" s="100">
        <v>14</v>
      </c>
      <c r="C121" s="110"/>
      <c r="D121" s="32"/>
      <c r="E121" s="32"/>
      <c r="F121" s="32"/>
      <c r="G121" s="85">
        <f t="shared" ref="G121:G123" si="7">G122</f>
        <v>465771</v>
      </c>
    </row>
    <row r="122" spans="1:7" x14ac:dyDescent="0.2">
      <c r="A122" s="18" t="s">
        <v>80</v>
      </c>
      <c r="B122" s="100">
        <v>14</v>
      </c>
      <c r="C122" s="106" t="s">
        <v>52</v>
      </c>
      <c r="D122" s="32"/>
      <c r="E122" s="32"/>
      <c r="F122" s="32"/>
      <c r="G122" s="85">
        <f>G123</f>
        <v>465771</v>
      </c>
    </row>
    <row r="123" spans="1:7" ht="31.5" x14ac:dyDescent="0.2">
      <c r="A123" s="16" t="s">
        <v>79</v>
      </c>
      <c r="B123" s="100">
        <v>14</v>
      </c>
      <c r="C123" s="106" t="s">
        <v>52</v>
      </c>
      <c r="D123" s="30" t="s">
        <v>178</v>
      </c>
      <c r="E123" s="30" t="s">
        <v>78</v>
      </c>
      <c r="F123" s="32"/>
      <c r="G123" s="92">
        <f t="shared" si="7"/>
        <v>465771</v>
      </c>
    </row>
    <row r="124" spans="1:7" x14ac:dyDescent="0.2">
      <c r="A124" s="18" t="s">
        <v>80</v>
      </c>
      <c r="B124" s="100">
        <v>14</v>
      </c>
      <c r="C124" s="106" t="s">
        <v>52</v>
      </c>
      <c r="D124" s="30" t="s">
        <v>178</v>
      </c>
      <c r="E124" s="30" t="s">
        <v>83</v>
      </c>
      <c r="F124" s="38">
        <v>250</v>
      </c>
      <c r="G124" s="97">
        <f>G125</f>
        <v>465771</v>
      </c>
    </row>
    <row r="125" spans="1:7" ht="42" x14ac:dyDescent="0.2">
      <c r="A125" s="16" t="s">
        <v>81</v>
      </c>
      <c r="B125" s="103">
        <v>14</v>
      </c>
      <c r="C125" s="110" t="s">
        <v>52</v>
      </c>
      <c r="D125" s="30" t="s">
        <v>178</v>
      </c>
      <c r="E125" s="38">
        <v>540</v>
      </c>
      <c r="F125" s="33">
        <v>251</v>
      </c>
      <c r="G125" s="112">
        <v>465771</v>
      </c>
    </row>
    <row r="126" spans="1:7" x14ac:dyDescent="0.2">
      <c r="A126" s="18" t="s">
        <v>215</v>
      </c>
      <c r="B126" s="104"/>
      <c r="C126" s="111"/>
      <c r="D126" s="31"/>
      <c r="E126" s="33"/>
      <c r="F126" s="33"/>
      <c r="G126" s="113">
        <f>G8+G47+G61+G69+G78+G97+G113+G118+G121</f>
        <v>11124927.27</v>
      </c>
    </row>
    <row r="127" spans="1:7" x14ac:dyDescent="0.2">
      <c r="F127" s="98" t="s">
        <v>140</v>
      </c>
    </row>
    <row r="128" spans="1:7" x14ac:dyDescent="0.2">
      <c r="A128" t="s">
        <v>222</v>
      </c>
      <c r="D128" t="s">
        <v>142</v>
      </c>
      <c r="G128" s="98"/>
    </row>
    <row r="129" spans="7:7" x14ac:dyDescent="0.2">
      <c r="G129" s="143" t="s">
        <v>140</v>
      </c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opLeftCell="A73" zoomScale="142" zoomScaleNormal="142" workbookViewId="0">
      <selection activeCell="I91" sqref="I91"/>
    </sheetView>
  </sheetViews>
  <sheetFormatPr defaultRowHeight="12.75" x14ac:dyDescent="0.2"/>
  <cols>
    <col min="1" max="1" width="46.28515625" customWidth="1"/>
    <col min="2" max="2" width="6.7109375" customWidth="1"/>
    <col min="3" max="3" width="5.7109375" customWidth="1"/>
    <col min="4" max="4" width="11.140625" style="8" customWidth="1"/>
    <col min="5" max="5" width="5.5703125" customWidth="1"/>
    <col min="6" max="6" width="6.28515625" customWidth="1"/>
    <col min="7" max="7" width="14.28515625" customWidth="1"/>
    <col min="9" max="9" width="15" customWidth="1"/>
  </cols>
  <sheetData>
    <row r="1" spans="1:9" x14ac:dyDescent="0.2">
      <c r="A1" s="93" t="s">
        <v>173</v>
      </c>
      <c r="B1" s="139"/>
      <c r="C1" s="139"/>
      <c r="E1" s="8"/>
      <c r="F1" s="8"/>
      <c r="G1" s="84"/>
    </row>
    <row r="2" spans="1:9" x14ac:dyDescent="0.2">
      <c r="A2" s="163" t="s">
        <v>221</v>
      </c>
      <c r="B2" s="163"/>
      <c r="C2" s="163"/>
      <c r="D2" s="163"/>
      <c r="E2" s="163"/>
      <c r="F2" s="163"/>
      <c r="G2" s="163"/>
    </row>
    <row r="3" spans="1:9" x14ac:dyDescent="0.2">
      <c r="A3" s="81" t="s">
        <v>179</v>
      </c>
      <c r="B3" s="139"/>
      <c r="C3" s="139"/>
      <c r="E3" s="8"/>
      <c r="F3" s="8"/>
      <c r="G3" s="84"/>
    </row>
    <row r="4" spans="1:9" x14ac:dyDescent="0.2">
      <c r="A4" s="139" t="s">
        <v>240</v>
      </c>
      <c r="B4" s="139"/>
      <c r="C4" s="163"/>
      <c r="D4" s="163"/>
      <c r="E4" s="163"/>
      <c r="F4" s="163"/>
      <c r="G4" s="163"/>
    </row>
    <row r="5" spans="1:9" x14ac:dyDescent="0.2">
      <c r="A5" s="9" t="s">
        <v>0</v>
      </c>
      <c r="B5" s="139"/>
      <c r="C5" s="139"/>
      <c r="E5" s="8"/>
      <c r="F5" s="8"/>
      <c r="G5" s="84"/>
    </row>
    <row r="6" spans="1:9" x14ac:dyDescent="0.2">
      <c r="A6" s="9" t="s">
        <v>144</v>
      </c>
      <c r="B6" s="99"/>
      <c r="C6" s="139"/>
      <c r="E6" s="8"/>
      <c r="F6" s="8"/>
      <c r="G6" s="84"/>
    </row>
    <row r="7" spans="1:9" x14ac:dyDescent="0.2">
      <c r="A7" s="10" t="s">
        <v>1</v>
      </c>
      <c r="B7" s="140" t="s">
        <v>86</v>
      </c>
      <c r="C7" s="141" t="s">
        <v>88</v>
      </c>
      <c r="D7" s="12" t="s">
        <v>2</v>
      </c>
      <c r="E7" s="13" t="s">
        <v>3</v>
      </c>
      <c r="F7" s="13" t="s">
        <v>4</v>
      </c>
      <c r="G7" s="138">
        <v>2018</v>
      </c>
    </row>
    <row r="8" spans="1:9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G9+G17+G39+G44</f>
        <v>3570601.3200000003</v>
      </c>
    </row>
    <row r="9" spans="1:9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G13" si="0">G10</f>
        <v>817342</v>
      </c>
    </row>
    <row r="10" spans="1:9" ht="31.5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817342</v>
      </c>
    </row>
    <row r="11" spans="1:9" x14ac:dyDescent="0.2">
      <c r="A11" s="14" t="s">
        <v>90</v>
      </c>
      <c r="B11" s="100" t="s">
        <v>11</v>
      </c>
      <c r="C11" s="106" t="s">
        <v>51</v>
      </c>
      <c r="D11" s="94" t="s">
        <v>239</v>
      </c>
      <c r="E11" s="32"/>
      <c r="F11" s="32"/>
      <c r="G11" s="85">
        <f t="shared" si="0"/>
        <v>817342</v>
      </c>
    </row>
    <row r="12" spans="1:9" ht="42" x14ac:dyDescent="0.2">
      <c r="A12" s="16" t="s">
        <v>91</v>
      </c>
      <c r="B12" s="101" t="s">
        <v>11</v>
      </c>
      <c r="C12" s="106" t="s">
        <v>51</v>
      </c>
      <c r="D12" s="94" t="s">
        <v>239</v>
      </c>
      <c r="E12" s="30" t="s">
        <v>9</v>
      </c>
      <c r="F12" s="32"/>
      <c r="G12" s="85">
        <f t="shared" si="0"/>
        <v>817342</v>
      </c>
    </row>
    <row r="13" spans="1:9" ht="21" x14ac:dyDescent="0.2">
      <c r="A13" s="16" t="s">
        <v>186</v>
      </c>
      <c r="B13" s="101" t="s">
        <v>11</v>
      </c>
      <c r="C13" s="106" t="s">
        <v>51</v>
      </c>
      <c r="D13" s="94" t="s">
        <v>239</v>
      </c>
      <c r="E13" s="30" t="s">
        <v>12</v>
      </c>
      <c r="F13" s="32"/>
      <c r="G13" s="85">
        <f t="shared" si="0"/>
        <v>817342</v>
      </c>
    </row>
    <row r="14" spans="1:9" ht="31.5" x14ac:dyDescent="0.2">
      <c r="A14" s="16" t="s">
        <v>184</v>
      </c>
      <c r="B14" s="101" t="s">
        <v>11</v>
      </c>
      <c r="C14" s="106" t="s">
        <v>51</v>
      </c>
      <c r="D14" s="94" t="s">
        <v>239</v>
      </c>
      <c r="E14" s="30">
        <v>121</v>
      </c>
      <c r="F14" s="32">
        <v>200</v>
      </c>
      <c r="G14" s="85">
        <f>G15+G16</f>
        <v>817342</v>
      </c>
    </row>
    <row r="15" spans="1:9" x14ac:dyDescent="0.2">
      <c r="A15" s="19" t="s">
        <v>183</v>
      </c>
      <c r="B15" s="101" t="s">
        <v>11</v>
      </c>
      <c r="C15" s="106" t="s">
        <v>51</v>
      </c>
      <c r="D15" s="94" t="s">
        <v>239</v>
      </c>
      <c r="E15" s="31" t="s">
        <v>15</v>
      </c>
      <c r="F15" s="31" t="s">
        <v>16</v>
      </c>
      <c r="G15" s="86">
        <v>604564</v>
      </c>
      <c r="I15">
        <v>-100000</v>
      </c>
    </row>
    <row r="16" spans="1:9" ht="33.75" x14ac:dyDescent="0.2">
      <c r="A16" s="23" t="s">
        <v>180</v>
      </c>
      <c r="B16" s="101" t="s">
        <v>11</v>
      </c>
      <c r="C16" s="106" t="s">
        <v>51</v>
      </c>
      <c r="D16" s="94" t="s">
        <v>239</v>
      </c>
      <c r="E16" s="31">
        <v>129</v>
      </c>
      <c r="F16" s="31" t="s">
        <v>18</v>
      </c>
      <c r="G16" s="86">
        <v>212778</v>
      </c>
    </row>
    <row r="17" spans="1:9" ht="31.5" x14ac:dyDescent="0.2">
      <c r="A17" s="15" t="s">
        <v>19</v>
      </c>
      <c r="B17" s="101" t="s">
        <v>11</v>
      </c>
      <c r="C17" s="106" t="s">
        <v>62</v>
      </c>
      <c r="D17" s="94" t="s">
        <v>239</v>
      </c>
      <c r="E17" s="32"/>
      <c r="F17" s="32"/>
      <c r="G17" s="85">
        <f>G18</f>
        <v>2722559.3200000003</v>
      </c>
    </row>
    <row r="18" spans="1:9" ht="31.5" x14ac:dyDescent="0.2">
      <c r="A18" s="16" t="s">
        <v>20</v>
      </c>
      <c r="B18" s="101" t="s">
        <v>11</v>
      </c>
      <c r="C18" s="106" t="s">
        <v>62</v>
      </c>
      <c r="D18" s="94" t="s">
        <v>239</v>
      </c>
      <c r="E18" s="32"/>
      <c r="F18" s="32"/>
      <c r="G18" s="85">
        <f>G19+G36</f>
        <v>2722559.3200000003</v>
      </c>
    </row>
    <row r="19" spans="1:9" x14ac:dyDescent="0.2">
      <c r="A19" s="18" t="s">
        <v>115</v>
      </c>
      <c r="B19" s="101" t="s">
        <v>11</v>
      </c>
      <c r="C19" s="106" t="s">
        <v>62</v>
      </c>
      <c r="D19" s="94" t="s">
        <v>239</v>
      </c>
      <c r="E19" s="32" t="s">
        <v>140</v>
      </c>
      <c r="F19" s="32"/>
      <c r="G19" s="85">
        <f>G20+G25</f>
        <v>2599495.2600000002</v>
      </c>
    </row>
    <row r="20" spans="1:9" ht="42" x14ac:dyDescent="0.2">
      <c r="A20" s="16" t="s">
        <v>21</v>
      </c>
      <c r="B20" s="101" t="s">
        <v>11</v>
      </c>
      <c r="C20" s="106" t="s">
        <v>62</v>
      </c>
      <c r="D20" s="94" t="s">
        <v>239</v>
      </c>
      <c r="E20" s="30" t="s">
        <v>9</v>
      </c>
      <c r="F20" s="32">
        <v>200</v>
      </c>
      <c r="G20" s="85">
        <f>G21</f>
        <v>2427092.5300000003</v>
      </c>
    </row>
    <row r="21" spans="1:9" x14ac:dyDescent="0.2">
      <c r="A21" s="18" t="s">
        <v>10</v>
      </c>
      <c r="B21" s="101" t="s">
        <v>11</v>
      </c>
      <c r="C21" s="106" t="s">
        <v>62</v>
      </c>
      <c r="D21" s="94" t="s">
        <v>239</v>
      </c>
      <c r="E21" s="30" t="s">
        <v>12</v>
      </c>
      <c r="F21" s="32">
        <v>210</v>
      </c>
      <c r="G21" s="85">
        <f>G23+G24</f>
        <v>2427092.5300000003</v>
      </c>
    </row>
    <row r="22" spans="1:9" ht="31.5" x14ac:dyDescent="0.2">
      <c r="A22" s="16" t="s">
        <v>182</v>
      </c>
      <c r="B22" s="101" t="s">
        <v>11</v>
      </c>
      <c r="C22" s="106" t="s">
        <v>62</v>
      </c>
      <c r="D22" s="94" t="s">
        <v>239</v>
      </c>
      <c r="E22" s="30" t="s">
        <v>15</v>
      </c>
      <c r="F22" s="32">
        <v>210</v>
      </c>
      <c r="G22" s="85">
        <f>G23+G24</f>
        <v>2427092.5300000003</v>
      </c>
    </row>
    <row r="23" spans="1:9" x14ac:dyDescent="0.2">
      <c r="A23" s="19" t="s">
        <v>183</v>
      </c>
      <c r="B23" s="101" t="s">
        <v>11</v>
      </c>
      <c r="C23" s="106" t="s">
        <v>62</v>
      </c>
      <c r="D23" s="94" t="s">
        <v>239</v>
      </c>
      <c r="E23" s="31" t="s">
        <v>15</v>
      </c>
      <c r="F23" s="31" t="s">
        <v>16</v>
      </c>
      <c r="G23" s="86">
        <v>1817544.53</v>
      </c>
      <c r="I23">
        <v>-200828.96</v>
      </c>
    </row>
    <row r="24" spans="1:9" ht="33.75" x14ac:dyDescent="0.2">
      <c r="A24" s="23" t="s">
        <v>180</v>
      </c>
      <c r="B24" s="101" t="s">
        <v>11</v>
      </c>
      <c r="C24" s="106" t="s">
        <v>62</v>
      </c>
      <c r="D24" s="94" t="s">
        <v>239</v>
      </c>
      <c r="E24" s="31">
        <v>129</v>
      </c>
      <c r="F24" s="31" t="s">
        <v>18</v>
      </c>
      <c r="G24" s="86">
        <v>609548</v>
      </c>
    </row>
    <row r="25" spans="1:9" x14ac:dyDescent="0.2">
      <c r="A25" s="16" t="s">
        <v>24</v>
      </c>
      <c r="B25" s="101" t="s">
        <v>11</v>
      </c>
      <c r="C25" s="106" t="s">
        <v>62</v>
      </c>
      <c r="D25" s="94" t="s">
        <v>239</v>
      </c>
      <c r="E25" s="30" t="s">
        <v>25</v>
      </c>
      <c r="F25" s="32"/>
      <c r="G25" s="85">
        <f>G29+G32+G33+G31</f>
        <v>172402.73</v>
      </c>
    </row>
    <row r="26" spans="1:9" ht="21" x14ac:dyDescent="0.2">
      <c r="A26" s="20" t="s">
        <v>26</v>
      </c>
      <c r="B26" s="101" t="s">
        <v>11</v>
      </c>
      <c r="C26" s="106" t="s">
        <v>62</v>
      </c>
      <c r="D26" s="94" t="s">
        <v>239</v>
      </c>
      <c r="E26" s="30" t="s">
        <v>27</v>
      </c>
      <c r="F26" s="32"/>
      <c r="G26" s="85"/>
    </row>
    <row r="27" spans="1:9" x14ac:dyDescent="0.2">
      <c r="A27" s="21" t="s">
        <v>94</v>
      </c>
      <c r="B27" s="101" t="s">
        <v>11</v>
      </c>
      <c r="C27" s="106" t="s">
        <v>62</v>
      </c>
      <c r="D27" s="94" t="s">
        <v>239</v>
      </c>
      <c r="E27" s="31">
        <v>242</v>
      </c>
      <c r="F27" s="22"/>
      <c r="G27" s="86">
        <v>0</v>
      </c>
    </row>
    <row r="28" spans="1:9" ht="21" x14ac:dyDescent="0.2">
      <c r="A28" s="20" t="s">
        <v>28</v>
      </c>
      <c r="B28" s="101" t="s">
        <v>11</v>
      </c>
      <c r="C28" s="106" t="s">
        <v>62</v>
      </c>
      <c r="D28" s="94" t="s">
        <v>239</v>
      </c>
      <c r="E28" s="30" t="s">
        <v>29</v>
      </c>
      <c r="F28" s="32"/>
      <c r="G28" s="85">
        <f>G29+G31</f>
        <v>171402.73</v>
      </c>
    </row>
    <row r="29" spans="1:9" x14ac:dyDescent="0.2">
      <c r="A29" s="19" t="s">
        <v>92</v>
      </c>
      <c r="B29" s="101" t="s">
        <v>11</v>
      </c>
      <c r="C29" s="106" t="s">
        <v>62</v>
      </c>
      <c r="D29" s="94" t="s">
        <v>239</v>
      </c>
      <c r="E29" s="31" t="s">
        <v>29</v>
      </c>
      <c r="F29" s="31" t="s">
        <v>30</v>
      </c>
      <c r="G29" s="86">
        <v>146402.73000000001</v>
      </c>
    </row>
    <row r="30" spans="1:9" x14ac:dyDescent="0.2">
      <c r="A30" s="19" t="s">
        <v>95</v>
      </c>
      <c r="B30" s="101" t="s">
        <v>11</v>
      </c>
      <c r="C30" s="106" t="s">
        <v>62</v>
      </c>
      <c r="D30" s="94" t="s">
        <v>239</v>
      </c>
      <c r="E30" s="31">
        <v>244</v>
      </c>
      <c r="F30" s="31">
        <v>225</v>
      </c>
      <c r="G30" s="86"/>
    </row>
    <row r="31" spans="1:9" x14ac:dyDescent="0.2">
      <c r="A31" s="19" t="s">
        <v>96</v>
      </c>
      <c r="B31" s="101" t="s">
        <v>11</v>
      </c>
      <c r="C31" s="106" t="s">
        <v>62</v>
      </c>
      <c r="D31" s="94" t="s">
        <v>239</v>
      </c>
      <c r="E31" s="31">
        <v>244</v>
      </c>
      <c r="F31" s="31">
        <v>226</v>
      </c>
      <c r="G31" s="86">
        <v>25000</v>
      </c>
    </row>
    <row r="32" spans="1:9" x14ac:dyDescent="0.2">
      <c r="A32" s="19" t="s">
        <v>93</v>
      </c>
      <c r="B32" s="101" t="s">
        <v>11</v>
      </c>
      <c r="C32" s="106" t="s">
        <v>62</v>
      </c>
      <c r="D32" s="94" t="s">
        <v>239</v>
      </c>
      <c r="E32" s="31">
        <v>852</v>
      </c>
      <c r="F32" s="31">
        <v>290</v>
      </c>
      <c r="G32" s="86">
        <v>500</v>
      </c>
    </row>
    <row r="33" spans="1:7" x14ac:dyDescent="0.2">
      <c r="A33" s="19" t="s">
        <v>32</v>
      </c>
      <c r="B33" s="101" t="s">
        <v>11</v>
      </c>
      <c r="C33" s="106" t="s">
        <v>62</v>
      </c>
      <c r="D33" s="94" t="s">
        <v>239</v>
      </c>
      <c r="E33" s="31">
        <v>853</v>
      </c>
      <c r="F33" s="31">
        <v>290</v>
      </c>
      <c r="G33" s="86">
        <v>500</v>
      </c>
    </row>
    <row r="34" spans="1:7" ht="21" x14ac:dyDescent="0.2">
      <c r="A34" s="20" t="s">
        <v>28</v>
      </c>
      <c r="B34" s="101" t="s">
        <v>11</v>
      </c>
      <c r="C34" s="106" t="s">
        <v>62</v>
      </c>
      <c r="D34" s="94" t="s">
        <v>239</v>
      </c>
      <c r="E34" s="31" t="s">
        <v>29</v>
      </c>
      <c r="F34" s="31">
        <v>300</v>
      </c>
      <c r="G34" s="86">
        <f>G36</f>
        <v>123064.06</v>
      </c>
    </row>
    <row r="35" spans="1:7" x14ac:dyDescent="0.2">
      <c r="A35" s="26" t="s">
        <v>212</v>
      </c>
      <c r="B35" s="101" t="s">
        <v>11</v>
      </c>
      <c r="C35" s="106" t="s">
        <v>62</v>
      </c>
      <c r="D35" s="94" t="s">
        <v>239</v>
      </c>
      <c r="E35" s="31">
        <v>244</v>
      </c>
      <c r="F35" s="31">
        <v>310</v>
      </c>
      <c r="G35" s="86"/>
    </row>
    <row r="36" spans="1:7" x14ac:dyDescent="0.2">
      <c r="A36" s="20" t="s">
        <v>34</v>
      </c>
      <c r="B36" s="101" t="s">
        <v>11</v>
      </c>
      <c r="C36" s="106" t="s">
        <v>62</v>
      </c>
      <c r="D36" s="94" t="s">
        <v>239</v>
      </c>
      <c r="E36" s="30" t="s">
        <v>29</v>
      </c>
      <c r="F36" s="31">
        <v>340</v>
      </c>
      <c r="G36" s="86">
        <v>123064.06</v>
      </c>
    </row>
    <row r="37" spans="1:7" x14ac:dyDescent="0.2">
      <c r="A37" s="19" t="s">
        <v>140</v>
      </c>
      <c r="B37" s="101"/>
      <c r="C37" s="106"/>
      <c r="D37" s="30"/>
      <c r="E37" s="30"/>
      <c r="F37" s="31"/>
      <c r="G37" s="86">
        <v>0</v>
      </c>
    </row>
    <row r="38" spans="1:7" x14ac:dyDescent="0.2">
      <c r="A38" s="19"/>
      <c r="B38" s="101"/>
      <c r="C38" s="106"/>
      <c r="D38" s="30"/>
      <c r="E38" s="31"/>
      <c r="F38" s="32"/>
      <c r="G38" s="85"/>
    </row>
    <row r="39" spans="1:7" x14ac:dyDescent="0.2">
      <c r="A39" s="18" t="s">
        <v>37</v>
      </c>
      <c r="B39" s="101" t="s">
        <v>11</v>
      </c>
      <c r="C39" s="106">
        <v>11</v>
      </c>
      <c r="D39" s="32"/>
      <c r="E39" s="32"/>
      <c r="F39" s="32"/>
      <c r="G39" s="85">
        <f t="shared" ref="G39:G42" si="1">G40</f>
        <v>30000</v>
      </c>
    </row>
    <row r="40" spans="1:7" x14ac:dyDescent="0.2">
      <c r="A40" s="18" t="s">
        <v>38</v>
      </c>
      <c r="B40" s="101" t="s">
        <v>11</v>
      </c>
      <c r="C40" s="106">
        <v>11</v>
      </c>
      <c r="D40" s="94" t="s">
        <v>238</v>
      </c>
      <c r="E40" s="32"/>
      <c r="F40" s="32"/>
      <c r="G40" s="85">
        <f t="shared" si="1"/>
        <v>30000</v>
      </c>
    </row>
    <row r="41" spans="1:7" x14ac:dyDescent="0.2">
      <c r="A41" s="18" t="s">
        <v>39</v>
      </c>
      <c r="B41" s="101" t="s">
        <v>11</v>
      </c>
      <c r="C41" s="106">
        <v>11</v>
      </c>
      <c r="D41" s="94" t="s">
        <v>238</v>
      </c>
      <c r="E41" s="32"/>
      <c r="F41" s="32"/>
      <c r="G41" s="85">
        <f t="shared" si="1"/>
        <v>30000</v>
      </c>
    </row>
    <row r="42" spans="1:7" x14ac:dyDescent="0.2">
      <c r="A42" s="18" t="s">
        <v>40</v>
      </c>
      <c r="B42" s="101" t="s">
        <v>11</v>
      </c>
      <c r="C42" s="106">
        <v>11</v>
      </c>
      <c r="D42" s="94" t="s">
        <v>238</v>
      </c>
      <c r="E42" s="30">
        <v>240</v>
      </c>
      <c r="F42" s="32"/>
      <c r="G42" s="85">
        <f t="shared" si="1"/>
        <v>30000</v>
      </c>
    </row>
    <row r="43" spans="1:7" x14ac:dyDescent="0.2">
      <c r="A43" s="19" t="s">
        <v>44</v>
      </c>
      <c r="B43" s="101" t="s">
        <v>11</v>
      </c>
      <c r="C43" s="106">
        <v>11</v>
      </c>
      <c r="D43" s="94" t="s">
        <v>238</v>
      </c>
      <c r="E43" s="30">
        <v>244</v>
      </c>
      <c r="F43" s="31" t="s">
        <v>33</v>
      </c>
      <c r="G43" s="86">
        <v>30000</v>
      </c>
    </row>
    <row r="44" spans="1:7" ht="42" x14ac:dyDescent="0.2">
      <c r="A44" s="16" t="s">
        <v>149</v>
      </c>
      <c r="B44" s="101" t="s">
        <v>11</v>
      </c>
      <c r="C44" s="107" t="s">
        <v>125</v>
      </c>
      <c r="D44" s="94"/>
      <c r="E44" s="31"/>
      <c r="F44" s="31"/>
      <c r="G44" s="85">
        <f>G45</f>
        <v>700</v>
      </c>
    </row>
    <row r="45" spans="1:7" x14ac:dyDescent="0.2">
      <c r="A45" s="16" t="s">
        <v>24</v>
      </c>
      <c r="B45" s="101" t="s">
        <v>11</v>
      </c>
      <c r="C45" s="106" t="s">
        <v>125</v>
      </c>
      <c r="D45" s="94" t="s">
        <v>237</v>
      </c>
      <c r="E45" s="31"/>
      <c r="F45" s="31">
        <v>300</v>
      </c>
      <c r="G45" s="86">
        <f>G46</f>
        <v>700</v>
      </c>
    </row>
    <row r="46" spans="1:7" x14ac:dyDescent="0.2">
      <c r="A46" s="20" t="s">
        <v>34</v>
      </c>
      <c r="B46" s="101" t="s">
        <v>11</v>
      </c>
      <c r="C46" s="107" t="s">
        <v>125</v>
      </c>
      <c r="D46" s="94" t="s">
        <v>237</v>
      </c>
      <c r="E46" s="31">
        <v>244</v>
      </c>
      <c r="F46" s="31">
        <v>340</v>
      </c>
      <c r="G46" s="86">
        <v>700</v>
      </c>
    </row>
    <row r="47" spans="1:7" x14ac:dyDescent="0.2">
      <c r="A47" s="18" t="s">
        <v>45</v>
      </c>
      <c r="B47" s="100" t="s">
        <v>51</v>
      </c>
      <c r="C47" s="108"/>
      <c r="D47" s="32"/>
      <c r="E47" s="32"/>
      <c r="F47" s="30" t="s">
        <v>48</v>
      </c>
      <c r="G47" s="87">
        <f t="shared" ref="G47:G49" si="2">G48</f>
        <v>240500</v>
      </c>
    </row>
    <row r="48" spans="1:7" x14ac:dyDescent="0.2">
      <c r="A48" s="18" t="s">
        <v>46</v>
      </c>
      <c r="B48" s="100" t="s">
        <v>51</v>
      </c>
      <c r="C48" s="109" t="s">
        <v>52</v>
      </c>
      <c r="D48" s="32"/>
      <c r="E48" s="30" t="s">
        <v>47</v>
      </c>
      <c r="F48" s="34"/>
      <c r="G48" s="88">
        <f t="shared" si="2"/>
        <v>240500</v>
      </c>
    </row>
    <row r="49" spans="1:7" ht="21" x14ac:dyDescent="0.2">
      <c r="A49" s="16" t="s">
        <v>49</v>
      </c>
      <c r="B49" s="100" t="s">
        <v>51</v>
      </c>
      <c r="C49" s="109" t="s">
        <v>52</v>
      </c>
      <c r="D49" s="30" t="s">
        <v>236</v>
      </c>
      <c r="E49" s="34"/>
      <c r="F49" s="32"/>
      <c r="G49" s="85">
        <f t="shared" si="2"/>
        <v>240500</v>
      </c>
    </row>
    <row r="50" spans="1:7" ht="31.5" x14ac:dyDescent="0.2">
      <c r="A50" s="20" t="s">
        <v>50</v>
      </c>
      <c r="B50" s="100" t="s">
        <v>51</v>
      </c>
      <c r="C50" s="109" t="s">
        <v>52</v>
      </c>
      <c r="D50" s="30" t="s">
        <v>236</v>
      </c>
      <c r="E50" s="30" t="s">
        <v>9</v>
      </c>
      <c r="F50" s="35"/>
      <c r="G50" s="89">
        <f>G51+G54+G58</f>
        <v>240500</v>
      </c>
    </row>
    <row r="51" spans="1:7" x14ac:dyDescent="0.2">
      <c r="A51" s="14" t="s">
        <v>10</v>
      </c>
      <c r="B51" s="100" t="s">
        <v>51</v>
      </c>
      <c r="C51" s="109" t="s">
        <v>52</v>
      </c>
      <c r="D51" s="30" t="s">
        <v>236</v>
      </c>
      <c r="E51" s="34">
        <v>120</v>
      </c>
      <c r="F51" s="32">
        <v>200</v>
      </c>
      <c r="G51" s="85">
        <f>G52+G53</f>
        <v>218300</v>
      </c>
    </row>
    <row r="52" spans="1:7" x14ac:dyDescent="0.2">
      <c r="A52" s="19" t="s">
        <v>183</v>
      </c>
      <c r="B52" s="100" t="s">
        <v>51</v>
      </c>
      <c r="C52" s="109" t="s">
        <v>52</v>
      </c>
      <c r="D52" s="30" t="s">
        <v>236</v>
      </c>
      <c r="E52" s="30">
        <v>121</v>
      </c>
      <c r="F52" s="31" t="s">
        <v>16</v>
      </c>
      <c r="G52" s="86">
        <v>167665</v>
      </c>
    </row>
    <row r="53" spans="1:7" ht="33.75" x14ac:dyDescent="0.2">
      <c r="A53" s="23" t="s">
        <v>180</v>
      </c>
      <c r="B53" s="100" t="s">
        <v>51</v>
      </c>
      <c r="C53" s="109" t="s">
        <v>52</v>
      </c>
      <c r="D53" s="30" t="s">
        <v>236</v>
      </c>
      <c r="E53" s="31" t="s">
        <v>15</v>
      </c>
      <c r="F53" s="31">
        <v>213</v>
      </c>
      <c r="G53" s="86">
        <v>50635</v>
      </c>
    </row>
    <row r="54" spans="1:7" ht="21" x14ac:dyDescent="0.2">
      <c r="A54" s="15" t="s">
        <v>36</v>
      </c>
      <c r="B54" s="100" t="s">
        <v>51</v>
      </c>
      <c r="C54" s="109" t="s">
        <v>52</v>
      </c>
      <c r="D54" s="30" t="s">
        <v>236</v>
      </c>
      <c r="E54" s="30">
        <v>244</v>
      </c>
      <c r="F54" s="31">
        <v>220</v>
      </c>
      <c r="G54" s="86">
        <f>G55+G56+G57</f>
        <v>16400</v>
      </c>
    </row>
    <row r="55" spans="1:7" x14ac:dyDescent="0.2">
      <c r="A55" s="23" t="s">
        <v>56</v>
      </c>
      <c r="B55" s="100" t="s">
        <v>51</v>
      </c>
      <c r="C55" s="109" t="s">
        <v>52</v>
      </c>
      <c r="D55" s="30" t="s">
        <v>236</v>
      </c>
      <c r="E55" s="30">
        <v>244</v>
      </c>
      <c r="F55" s="32">
        <v>221</v>
      </c>
      <c r="G55" s="86">
        <v>4400</v>
      </c>
    </row>
    <row r="56" spans="1:7" x14ac:dyDescent="0.2">
      <c r="A56" s="23" t="s">
        <v>58</v>
      </c>
      <c r="B56" s="100" t="s">
        <v>51</v>
      </c>
      <c r="C56" s="109" t="s">
        <v>52</v>
      </c>
      <c r="D56" s="30" t="s">
        <v>236</v>
      </c>
      <c r="E56" s="30">
        <v>244</v>
      </c>
      <c r="F56" s="33">
        <v>222</v>
      </c>
      <c r="G56" s="86">
        <v>8000</v>
      </c>
    </row>
    <row r="57" spans="1:7" x14ac:dyDescent="0.2">
      <c r="A57" s="23" t="s">
        <v>204</v>
      </c>
      <c r="B57" s="100" t="s">
        <v>51</v>
      </c>
      <c r="C57" s="109" t="s">
        <v>52</v>
      </c>
      <c r="D57" s="30" t="s">
        <v>236</v>
      </c>
      <c r="E57" s="30">
        <v>244</v>
      </c>
      <c r="F57" s="33">
        <v>224</v>
      </c>
      <c r="G57" s="86">
        <v>4000</v>
      </c>
    </row>
    <row r="58" spans="1:7" ht="21" x14ac:dyDescent="0.2">
      <c r="A58" s="15" t="s">
        <v>53</v>
      </c>
      <c r="B58" s="100" t="s">
        <v>51</v>
      </c>
      <c r="C58" s="109" t="s">
        <v>52</v>
      </c>
      <c r="D58" s="30" t="s">
        <v>236</v>
      </c>
      <c r="E58" s="30">
        <v>244</v>
      </c>
      <c r="F58" s="33">
        <v>300</v>
      </c>
      <c r="G58" s="85">
        <f>G59+G60</f>
        <v>5800</v>
      </c>
    </row>
    <row r="59" spans="1:7" x14ac:dyDescent="0.2">
      <c r="A59" s="26" t="s">
        <v>212</v>
      </c>
      <c r="B59" s="100" t="s">
        <v>51</v>
      </c>
      <c r="C59" s="109" t="s">
        <v>52</v>
      </c>
      <c r="D59" s="30" t="s">
        <v>236</v>
      </c>
      <c r="E59" s="30">
        <v>244</v>
      </c>
      <c r="F59" s="33">
        <v>310</v>
      </c>
      <c r="G59" s="86">
        <v>1300</v>
      </c>
    </row>
    <row r="60" spans="1:7" x14ac:dyDescent="0.2">
      <c r="A60" s="55" t="s">
        <v>34</v>
      </c>
      <c r="B60" s="100" t="s">
        <v>51</v>
      </c>
      <c r="C60" s="109" t="s">
        <v>52</v>
      </c>
      <c r="D60" s="30" t="s">
        <v>236</v>
      </c>
      <c r="E60" s="31" t="s">
        <v>29</v>
      </c>
      <c r="F60" s="30">
        <v>340</v>
      </c>
      <c r="G60" s="85">
        <v>4500</v>
      </c>
    </row>
    <row r="61" spans="1:7" ht="21" x14ac:dyDescent="0.2">
      <c r="A61" s="15" t="s">
        <v>97</v>
      </c>
      <c r="B61" s="100" t="s">
        <v>52</v>
      </c>
      <c r="C61" s="106"/>
      <c r="D61" s="30"/>
      <c r="E61" s="30"/>
      <c r="F61" s="30"/>
      <c r="G61" s="85">
        <f t="shared" ref="G61:G62" si="3">G62</f>
        <v>231510</v>
      </c>
    </row>
    <row r="62" spans="1:7" ht="21" x14ac:dyDescent="0.2">
      <c r="A62" s="15" t="s">
        <v>97</v>
      </c>
      <c r="B62" s="100" t="s">
        <v>52</v>
      </c>
      <c r="C62" s="106" t="s">
        <v>61</v>
      </c>
      <c r="D62" s="30"/>
      <c r="E62" s="30"/>
      <c r="F62" s="30"/>
      <c r="G62" s="85">
        <f t="shared" si="3"/>
        <v>231510</v>
      </c>
    </row>
    <row r="63" spans="1:7" ht="31.5" x14ac:dyDescent="0.2">
      <c r="A63" s="15" t="s">
        <v>98</v>
      </c>
      <c r="B63" s="100" t="s">
        <v>52</v>
      </c>
      <c r="C63" s="106" t="s">
        <v>61</v>
      </c>
      <c r="D63" s="30" t="s">
        <v>235</v>
      </c>
      <c r="E63" s="30"/>
      <c r="F63" s="30"/>
      <c r="G63" s="85">
        <f>G64+G69</f>
        <v>231510</v>
      </c>
    </row>
    <row r="64" spans="1:7" ht="21" x14ac:dyDescent="0.2">
      <c r="A64" s="15" t="s">
        <v>99</v>
      </c>
      <c r="B64" s="100" t="s">
        <v>52</v>
      </c>
      <c r="C64" s="106" t="s">
        <v>61</v>
      </c>
      <c r="D64" s="30" t="s">
        <v>235</v>
      </c>
      <c r="E64" s="30">
        <v>200</v>
      </c>
      <c r="F64" s="30"/>
      <c r="G64" s="85">
        <f>G65+G67</f>
        <v>161510</v>
      </c>
    </row>
    <row r="65" spans="1:7" ht="21" x14ac:dyDescent="0.2">
      <c r="A65" s="15" t="s">
        <v>53</v>
      </c>
      <c r="B65" s="100" t="s">
        <v>52</v>
      </c>
      <c r="C65" s="106" t="s">
        <v>61</v>
      </c>
      <c r="D65" s="30" t="s">
        <v>235</v>
      </c>
      <c r="E65" s="30">
        <v>240</v>
      </c>
      <c r="F65" s="31">
        <v>220</v>
      </c>
      <c r="G65" s="86">
        <f>G66</f>
        <v>131510</v>
      </c>
    </row>
    <row r="66" spans="1:7" x14ac:dyDescent="0.2">
      <c r="A66" s="15" t="s">
        <v>211</v>
      </c>
      <c r="B66" s="100" t="s">
        <v>52</v>
      </c>
      <c r="C66" s="106" t="s">
        <v>61</v>
      </c>
      <c r="D66" s="30" t="s">
        <v>235</v>
      </c>
      <c r="E66" s="31">
        <v>244</v>
      </c>
      <c r="F66" s="31">
        <v>226</v>
      </c>
      <c r="G66" s="86">
        <v>131510</v>
      </c>
    </row>
    <row r="67" spans="1:7" ht="21" x14ac:dyDescent="0.2">
      <c r="A67" s="15" t="s">
        <v>36</v>
      </c>
      <c r="B67" s="100" t="s">
        <v>52</v>
      </c>
      <c r="C67" s="106" t="s">
        <v>61</v>
      </c>
      <c r="D67" s="30" t="s">
        <v>235</v>
      </c>
      <c r="E67" s="31">
        <v>244</v>
      </c>
      <c r="F67" s="31">
        <v>300</v>
      </c>
      <c r="G67" s="86">
        <f>G68</f>
        <v>30000</v>
      </c>
    </row>
    <row r="68" spans="1:7" x14ac:dyDescent="0.2">
      <c r="A68" s="15" t="s">
        <v>34</v>
      </c>
      <c r="B68" s="100" t="s">
        <v>52</v>
      </c>
      <c r="C68" s="106" t="s">
        <v>61</v>
      </c>
      <c r="D68" s="30" t="s">
        <v>235</v>
      </c>
      <c r="E68" s="31">
        <v>244</v>
      </c>
      <c r="F68" s="31">
        <v>340</v>
      </c>
      <c r="G68" s="86">
        <v>30000</v>
      </c>
    </row>
    <row r="69" spans="1:7" ht="21" x14ac:dyDescent="0.2">
      <c r="A69" s="15" t="s">
        <v>36</v>
      </c>
      <c r="B69" s="100" t="s">
        <v>52</v>
      </c>
      <c r="C69" s="106" t="s">
        <v>61</v>
      </c>
      <c r="D69" s="32" t="s">
        <v>226</v>
      </c>
      <c r="E69" s="31">
        <v>244</v>
      </c>
      <c r="F69" s="31">
        <v>300</v>
      </c>
      <c r="G69" s="86">
        <f>G70</f>
        <v>70000</v>
      </c>
    </row>
    <row r="70" spans="1:7" x14ac:dyDescent="0.2">
      <c r="A70" s="15" t="s">
        <v>34</v>
      </c>
      <c r="B70" s="100" t="s">
        <v>52</v>
      </c>
      <c r="C70" s="106" t="s">
        <v>61</v>
      </c>
      <c r="D70" s="32" t="s">
        <v>226</v>
      </c>
      <c r="E70" s="31">
        <v>244</v>
      </c>
      <c r="F70" s="31">
        <v>340</v>
      </c>
      <c r="G70" s="86">
        <v>70000</v>
      </c>
    </row>
    <row r="71" spans="1:7" x14ac:dyDescent="0.2">
      <c r="A71" s="15"/>
      <c r="B71" s="100"/>
      <c r="C71" s="106"/>
      <c r="D71" s="30"/>
      <c r="E71" s="31"/>
      <c r="F71" s="31"/>
      <c r="G71" s="86"/>
    </row>
    <row r="72" spans="1:7" x14ac:dyDescent="0.2">
      <c r="A72" s="18" t="s">
        <v>60</v>
      </c>
      <c r="B72" s="100" t="s">
        <v>62</v>
      </c>
      <c r="C72" s="106"/>
      <c r="D72" s="32"/>
      <c r="E72" s="32"/>
      <c r="F72" s="32"/>
      <c r="G72" s="85">
        <f>G73+G78</f>
        <v>1497238.99</v>
      </c>
    </row>
    <row r="73" spans="1:7" x14ac:dyDescent="0.2">
      <c r="A73" s="25" t="s">
        <v>100</v>
      </c>
      <c r="B73" s="100" t="s">
        <v>62</v>
      </c>
      <c r="C73" s="106" t="s">
        <v>61</v>
      </c>
      <c r="D73" s="30"/>
      <c r="E73" s="31"/>
      <c r="F73" s="31"/>
      <c r="G73" s="85">
        <f t="shared" ref="G73:G76" si="4">G74</f>
        <v>1457238.99</v>
      </c>
    </row>
    <row r="74" spans="1:7" ht="21" x14ac:dyDescent="0.2">
      <c r="A74" s="16" t="s">
        <v>139</v>
      </c>
      <c r="B74" s="100" t="s">
        <v>62</v>
      </c>
      <c r="C74" s="106" t="s">
        <v>61</v>
      </c>
      <c r="D74" s="30" t="s">
        <v>234</v>
      </c>
      <c r="E74" s="31"/>
      <c r="F74" s="31"/>
      <c r="G74" s="86">
        <f t="shared" si="4"/>
        <v>1457238.99</v>
      </c>
    </row>
    <row r="75" spans="1:7" ht="21" x14ac:dyDescent="0.2">
      <c r="A75" s="16" t="s">
        <v>139</v>
      </c>
      <c r="B75" s="100" t="s">
        <v>62</v>
      </c>
      <c r="C75" s="106" t="s">
        <v>61</v>
      </c>
      <c r="D75" s="30" t="s">
        <v>234</v>
      </c>
      <c r="E75" s="31">
        <v>200</v>
      </c>
      <c r="F75" s="31"/>
      <c r="G75" s="86">
        <f t="shared" si="4"/>
        <v>1457238.99</v>
      </c>
    </row>
    <row r="76" spans="1:7" ht="21" x14ac:dyDescent="0.2">
      <c r="A76" s="16" t="s">
        <v>53</v>
      </c>
      <c r="B76" s="100" t="s">
        <v>62</v>
      </c>
      <c r="C76" s="106" t="s">
        <v>61</v>
      </c>
      <c r="D76" s="30" t="s">
        <v>234</v>
      </c>
      <c r="E76" s="31">
        <v>240</v>
      </c>
      <c r="F76" s="31">
        <v>200</v>
      </c>
      <c r="G76" s="86">
        <f t="shared" si="4"/>
        <v>1457238.99</v>
      </c>
    </row>
    <row r="77" spans="1:7" x14ac:dyDescent="0.2">
      <c r="A77" s="16" t="s">
        <v>213</v>
      </c>
      <c r="B77" s="100" t="s">
        <v>62</v>
      </c>
      <c r="C77" s="106" t="s">
        <v>61</v>
      </c>
      <c r="D77" s="30" t="s">
        <v>234</v>
      </c>
      <c r="E77" s="31">
        <v>244</v>
      </c>
      <c r="F77" s="31">
        <v>225</v>
      </c>
      <c r="G77" s="86">
        <v>1457238.99</v>
      </c>
    </row>
    <row r="78" spans="1:7" x14ac:dyDescent="0.2">
      <c r="A78" s="16" t="s">
        <v>190</v>
      </c>
      <c r="B78" s="100" t="s">
        <v>62</v>
      </c>
      <c r="C78" s="106" t="s">
        <v>224</v>
      </c>
      <c r="D78" s="153" t="s">
        <v>244</v>
      </c>
      <c r="E78" s="31"/>
      <c r="F78" s="31"/>
      <c r="G78" s="85">
        <f>G79</f>
        <v>40000</v>
      </c>
    </row>
    <row r="79" spans="1:7" x14ac:dyDescent="0.2">
      <c r="A79" s="16" t="s">
        <v>190</v>
      </c>
      <c r="B79" s="100" t="s">
        <v>62</v>
      </c>
      <c r="C79" s="106" t="s">
        <v>224</v>
      </c>
      <c r="D79" s="153" t="s">
        <v>244</v>
      </c>
      <c r="E79" s="31">
        <v>200</v>
      </c>
      <c r="F79" s="31">
        <v>200</v>
      </c>
      <c r="G79" s="86">
        <f>G80</f>
        <v>40000</v>
      </c>
    </row>
    <row r="80" spans="1:7" x14ac:dyDescent="0.2">
      <c r="A80" s="15" t="s">
        <v>211</v>
      </c>
      <c r="B80" s="100" t="s">
        <v>62</v>
      </c>
      <c r="C80" s="106" t="s">
        <v>224</v>
      </c>
      <c r="D80" s="153" t="s">
        <v>244</v>
      </c>
      <c r="E80" s="31">
        <v>245</v>
      </c>
      <c r="F80" s="31">
        <v>226</v>
      </c>
      <c r="G80" s="86">
        <v>40000</v>
      </c>
    </row>
    <row r="81" spans="1:9" x14ac:dyDescent="0.2">
      <c r="A81" s="18" t="s">
        <v>65</v>
      </c>
      <c r="B81" s="100" t="s">
        <v>66</v>
      </c>
      <c r="C81" s="106" t="s">
        <v>140</v>
      </c>
      <c r="D81" s="32"/>
      <c r="E81" s="32"/>
      <c r="F81" s="32"/>
      <c r="G81" s="85">
        <f>G82+G93</f>
        <v>778224</v>
      </c>
    </row>
    <row r="82" spans="1:9" x14ac:dyDescent="0.2">
      <c r="A82" s="18" t="s">
        <v>87</v>
      </c>
      <c r="B82" s="100" t="s">
        <v>66</v>
      </c>
      <c r="C82" s="106" t="s">
        <v>51</v>
      </c>
      <c r="D82" s="32"/>
      <c r="E82" s="32"/>
      <c r="F82" s="32"/>
      <c r="G82" s="85">
        <f>G83</f>
        <v>379106</v>
      </c>
    </row>
    <row r="83" spans="1:9" x14ac:dyDescent="0.2">
      <c r="A83" s="18" t="s">
        <v>65</v>
      </c>
      <c r="B83" s="100" t="s">
        <v>66</v>
      </c>
      <c r="C83" s="106" t="s">
        <v>51</v>
      </c>
      <c r="D83" s="32" t="s">
        <v>227</v>
      </c>
      <c r="E83" s="32"/>
      <c r="F83" s="32"/>
      <c r="G83" s="85">
        <f>G84</f>
        <v>379106</v>
      </c>
    </row>
    <row r="84" spans="1:9" x14ac:dyDescent="0.2">
      <c r="A84" s="18" t="s">
        <v>67</v>
      </c>
      <c r="B84" s="100" t="s">
        <v>66</v>
      </c>
      <c r="C84" s="106" t="s">
        <v>51</v>
      </c>
      <c r="D84" s="32" t="s">
        <v>227</v>
      </c>
      <c r="E84" s="32" t="s">
        <v>25</v>
      </c>
      <c r="F84" s="32"/>
      <c r="G84" s="85">
        <f>G85+G88</f>
        <v>379106</v>
      </c>
    </row>
    <row r="85" spans="1:9" x14ac:dyDescent="0.2">
      <c r="A85" s="18" t="s">
        <v>101</v>
      </c>
      <c r="B85" s="100" t="s">
        <v>66</v>
      </c>
      <c r="C85" s="106" t="s">
        <v>51</v>
      </c>
      <c r="D85" s="32" t="s">
        <v>227</v>
      </c>
      <c r="E85" s="32" t="s">
        <v>27</v>
      </c>
      <c r="F85" s="33">
        <v>200</v>
      </c>
      <c r="G85" s="86">
        <f>G86+G87</f>
        <v>279106</v>
      </c>
    </row>
    <row r="86" spans="1:9" x14ac:dyDescent="0.2">
      <c r="A86" s="15" t="s">
        <v>211</v>
      </c>
      <c r="B86" s="100" t="s">
        <v>66</v>
      </c>
      <c r="C86" s="106" t="s">
        <v>51</v>
      </c>
      <c r="D86" s="32" t="s">
        <v>227</v>
      </c>
      <c r="E86" s="32" t="s">
        <v>29</v>
      </c>
      <c r="F86" s="33" t="s">
        <v>31</v>
      </c>
      <c r="G86" s="86">
        <v>219106</v>
      </c>
      <c r="I86" s="98"/>
    </row>
    <row r="87" spans="1:9" x14ac:dyDescent="0.2">
      <c r="A87" s="16" t="s">
        <v>213</v>
      </c>
      <c r="B87" s="100" t="s">
        <v>66</v>
      </c>
      <c r="C87" s="106" t="s">
        <v>51</v>
      </c>
      <c r="D87" s="32" t="s">
        <v>227</v>
      </c>
      <c r="E87" s="32" t="s">
        <v>29</v>
      </c>
      <c r="F87" s="32">
        <v>225</v>
      </c>
      <c r="G87" s="86">
        <v>60000</v>
      </c>
    </row>
    <row r="88" spans="1:9" x14ac:dyDescent="0.2">
      <c r="A88" s="15" t="s">
        <v>101</v>
      </c>
      <c r="B88" s="100" t="s">
        <v>66</v>
      </c>
      <c r="C88" s="106" t="s">
        <v>51</v>
      </c>
      <c r="D88" s="32" t="s">
        <v>226</v>
      </c>
      <c r="E88" s="32">
        <v>244</v>
      </c>
      <c r="F88" s="32">
        <v>300</v>
      </c>
      <c r="G88" s="86">
        <v>100000</v>
      </c>
    </row>
    <row r="89" spans="1:9" x14ac:dyDescent="0.2">
      <c r="A89" s="26" t="s">
        <v>212</v>
      </c>
      <c r="B89" s="100" t="s">
        <v>66</v>
      </c>
      <c r="C89" s="106" t="s">
        <v>51</v>
      </c>
      <c r="D89" s="32" t="s">
        <v>226</v>
      </c>
      <c r="E89" s="32">
        <v>244</v>
      </c>
      <c r="F89" s="32">
        <v>310</v>
      </c>
      <c r="G89" s="86">
        <v>95206</v>
      </c>
      <c r="I89" s="98"/>
    </row>
    <row r="90" spans="1:9" x14ac:dyDescent="0.2">
      <c r="A90" s="26" t="s">
        <v>212</v>
      </c>
      <c r="B90" s="100" t="s">
        <v>66</v>
      </c>
      <c r="C90" s="106" t="s">
        <v>51</v>
      </c>
      <c r="D90" s="32" t="s">
        <v>226</v>
      </c>
      <c r="E90" s="32">
        <v>244</v>
      </c>
      <c r="F90" s="32">
        <v>310</v>
      </c>
      <c r="G90" s="86">
        <v>4794</v>
      </c>
      <c r="I90" s="98"/>
    </row>
    <row r="91" spans="1:9" x14ac:dyDescent="0.2">
      <c r="A91" s="26"/>
      <c r="B91" s="100"/>
      <c r="C91" s="106"/>
      <c r="D91" s="32"/>
      <c r="E91" s="32"/>
      <c r="F91" s="32"/>
      <c r="G91" s="85"/>
      <c r="I91" s="98"/>
    </row>
    <row r="92" spans="1:9" x14ac:dyDescent="0.2">
      <c r="A92" s="26" t="s">
        <v>70</v>
      </c>
      <c r="B92" s="100" t="s">
        <v>66</v>
      </c>
      <c r="C92" s="106" t="s">
        <v>52</v>
      </c>
      <c r="D92" s="32"/>
      <c r="E92" s="32"/>
      <c r="F92" s="32"/>
      <c r="G92" s="85">
        <f>G93</f>
        <v>399118</v>
      </c>
    </row>
    <row r="93" spans="1:9" x14ac:dyDescent="0.2">
      <c r="A93" s="26" t="s">
        <v>70</v>
      </c>
      <c r="B93" s="100" t="s">
        <v>66</v>
      </c>
      <c r="C93" s="106" t="s">
        <v>52</v>
      </c>
      <c r="D93" s="30" t="s">
        <v>233</v>
      </c>
      <c r="E93" s="32"/>
      <c r="F93" s="32"/>
      <c r="G93" s="85">
        <f>G94+G99+G102+G101</f>
        <v>399118</v>
      </c>
    </row>
    <row r="94" spans="1:9" x14ac:dyDescent="0.2">
      <c r="A94" s="15" t="s">
        <v>101</v>
      </c>
      <c r="B94" s="100" t="s">
        <v>66</v>
      </c>
      <c r="C94" s="106" t="s">
        <v>52</v>
      </c>
      <c r="D94" s="30" t="s">
        <v>233</v>
      </c>
      <c r="E94" s="30" t="s">
        <v>27</v>
      </c>
      <c r="F94" s="32">
        <v>200</v>
      </c>
      <c r="G94" s="86">
        <f>G95</f>
        <v>101784</v>
      </c>
    </row>
    <row r="95" spans="1:9" x14ac:dyDescent="0.2">
      <c r="A95" s="15" t="s">
        <v>101</v>
      </c>
      <c r="B95" s="100" t="s">
        <v>66</v>
      </c>
      <c r="C95" s="106" t="s">
        <v>52</v>
      </c>
      <c r="D95" s="30" t="s">
        <v>233</v>
      </c>
      <c r="E95" s="30" t="s">
        <v>29</v>
      </c>
      <c r="F95" s="31">
        <v>220</v>
      </c>
      <c r="G95" s="86">
        <f>G96+G97+G98</f>
        <v>101784</v>
      </c>
    </row>
    <row r="96" spans="1:9" x14ac:dyDescent="0.2">
      <c r="A96" s="16" t="s">
        <v>77</v>
      </c>
      <c r="B96" s="100" t="s">
        <v>66</v>
      </c>
      <c r="C96" s="106" t="s">
        <v>52</v>
      </c>
      <c r="D96" s="30" t="s">
        <v>233</v>
      </c>
      <c r="E96" s="31" t="s">
        <v>29</v>
      </c>
      <c r="F96" s="31">
        <v>223</v>
      </c>
      <c r="G96" s="86">
        <v>35000</v>
      </c>
    </row>
    <row r="97" spans="1:7" x14ac:dyDescent="0.2">
      <c r="A97" s="20" t="s">
        <v>209</v>
      </c>
      <c r="B97" s="100" t="s">
        <v>66</v>
      </c>
      <c r="C97" s="106" t="s">
        <v>52</v>
      </c>
      <c r="D97" s="30" t="s">
        <v>233</v>
      </c>
      <c r="E97" s="31">
        <v>244</v>
      </c>
      <c r="F97" s="31">
        <v>224</v>
      </c>
      <c r="G97" s="86">
        <v>21808</v>
      </c>
    </row>
    <row r="98" spans="1:7" x14ac:dyDescent="0.2">
      <c r="A98" s="16" t="s">
        <v>213</v>
      </c>
      <c r="B98" s="100" t="s">
        <v>66</v>
      </c>
      <c r="C98" s="106" t="s">
        <v>52</v>
      </c>
      <c r="D98" s="30" t="s">
        <v>233</v>
      </c>
      <c r="E98" s="30">
        <v>240</v>
      </c>
      <c r="F98" s="31">
        <v>225</v>
      </c>
      <c r="G98" s="86">
        <v>44976</v>
      </c>
    </row>
    <row r="99" spans="1:7" ht="21" x14ac:dyDescent="0.2">
      <c r="A99" s="15" t="s">
        <v>36</v>
      </c>
      <c r="B99" s="100" t="s">
        <v>66</v>
      </c>
      <c r="C99" s="106" t="s">
        <v>52</v>
      </c>
      <c r="D99" s="30" t="s">
        <v>233</v>
      </c>
      <c r="E99" s="30">
        <v>200</v>
      </c>
      <c r="F99" s="31">
        <v>300</v>
      </c>
      <c r="G99" s="86">
        <v>56334</v>
      </c>
    </row>
    <row r="100" spans="1:7" x14ac:dyDescent="0.2">
      <c r="A100" s="15" t="s">
        <v>34</v>
      </c>
      <c r="B100" s="100" t="s">
        <v>66</v>
      </c>
      <c r="C100" s="106" t="s">
        <v>52</v>
      </c>
      <c r="D100" s="30" t="s">
        <v>233</v>
      </c>
      <c r="E100" s="30">
        <v>240</v>
      </c>
      <c r="F100" s="31">
        <v>340</v>
      </c>
      <c r="G100" s="86">
        <v>56334</v>
      </c>
    </row>
    <row r="101" spans="1:7" x14ac:dyDescent="0.2">
      <c r="A101" s="15" t="s">
        <v>58</v>
      </c>
      <c r="B101" s="100" t="s">
        <v>66</v>
      </c>
      <c r="C101" s="106" t="s">
        <v>52</v>
      </c>
      <c r="D101" s="30" t="s">
        <v>241</v>
      </c>
      <c r="E101" s="30">
        <v>240</v>
      </c>
      <c r="F101" s="31">
        <v>222</v>
      </c>
      <c r="G101" s="86">
        <v>41000</v>
      </c>
    </row>
    <row r="102" spans="1:7" ht="21" x14ac:dyDescent="0.2">
      <c r="A102" s="15" t="s">
        <v>36</v>
      </c>
      <c r="B102" s="100" t="s">
        <v>66</v>
      </c>
      <c r="C102" s="106" t="s">
        <v>52</v>
      </c>
      <c r="D102" s="32" t="s">
        <v>226</v>
      </c>
      <c r="E102" s="30">
        <v>240</v>
      </c>
      <c r="F102" s="31">
        <v>300</v>
      </c>
      <c r="G102" s="86">
        <f>G103+G104</f>
        <v>200000</v>
      </c>
    </row>
    <row r="103" spans="1:7" x14ac:dyDescent="0.2">
      <c r="A103" s="26" t="s">
        <v>212</v>
      </c>
      <c r="B103" s="100" t="s">
        <v>66</v>
      </c>
      <c r="C103" s="106" t="s">
        <v>52</v>
      </c>
      <c r="D103" s="32" t="s">
        <v>226</v>
      </c>
      <c r="E103" s="30">
        <v>244</v>
      </c>
      <c r="F103" s="31">
        <v>310</v>
      </c>
      <c r="G103" s="86">
        <v>100000</v>
      </c>
    </row>
    <row r="104" spans="1:7" x14ac:dyDescent="0.2">
      <c r="A104" s="15" t="s">
        <v>34</v>
      </c>
      <c r="B104" s="100" t="s">
        <v>66</v>
      </c>
      <c r="C104" s="106" t="s">
        <v>52</v>
      </c>
      <c r="D104" s="32" t="s">
        <v>226</v>
      </c>
      <c r="E104" s="30">
        <v>244</v>
      </c>
      <c r="F104" s="31">
        <v>340</v>
      </c>
      <c r="G104" s="86">
        <v>100000</v>
      </c>
    </row>
    <row r="105" spans="1:7" ht="21" x14ac:dyDescent="0.2">
      <c r="A105" s="16" t="s">
        <v>103</v>
      </c>
      <c r="B105" s="100" t="s">
        <v>71</v>
      </c>
      <c r="C105" s="108"/>
      <c r="D105" s="32"/>
      <c r="E105" s="32"/>
      <c r="F105" s="32"/>
      <c r="G105" s="85">
        <f t="shared" ref="G105:G107" si="5">G106</f>
        <v>4297828</v>
      </c>
    </row>
    <row r="106" spans="1:7" ht="21" x14ac:dyDescent="0.2">
      <c r="A106" s="16" t="s">
        <v>103</v>
      </c>
      <c r="B106" s="100" t="s">
        <v>71</v>
      </c>
      <c r="C106" s="106" t="s">
        <v>11</v>
      </c>
      <c r="D106" s="32"/>
      <c r="E106" s="32"/>
      <c r="F106" s="32"/>
      <c r="G106" s="85">
        <f t="shared" si="5"/>
        <v>4297828</v>
      </c>
    </row>
    <row r="107" spans="1:7" ht="21" x14ac:dyDescent="0.2">
      <c r="A107" s="16" t="s">
        <v>103</v>
      </c>
      <c r="B107" s="100" t="s">
        <v>71</v>
      </c>
      <c r="C107" s="106" t="s">
        <v>11</v>
      </c>
      <c r="D107" s="30" t="s">
        <v>228</v>
      </c>
      <c r="E107" s="32"/>
      <c r="F107" s="32"/>
      <c r="G107" s="85">
        <f t="shared" si="5"/>
        <v>4297828</v>
      </c>
    </row>
    <row r="108" spans="1:7" ht="21" x14ac:dyDescent="0.2">
      <c r="A108" s="16" t="s">
        <v>103</v>
      </c>
      <c r="B108" s="100" t="s">
        <v>71</v>
      </c>
      <c r="C108" s="106" t="s">
        <v>11</v>
      </c>
      <c r="D108" s="30" t="s">
        <v>228</v>
      </c>
      <c r="E108" s="32"/>
      <c r="F108" s="32"/>
      <c r="G108" s="85">
        <f>G109+G119+G121</f>
        <v>4297828</v>
      </c>
    </row>
    <row r="109" spans="1:7" x14ac:dyDescent="0.2">
      <c r="A109" s="18" t="s">
        <v>72</v>
      </c>
      <c r="B109" s="102" t="s">
        <v>71</v>
      </c>
      <c r="C109" s="107" t="s">
        <v>11</v>
      </c>
      <c r="D109" s="30" t="s">
        <v>228</v>
      </c>
      <c r="E109" s="95">
        <v>100</v>
      </c>
      <c r="F109" s="33">
        <v>200</v>
      </c>
      <c r="G109" s="86">
        <f>G110+G114</f>
        <v>4125434</v>
      </c>
    </row>
    <row r="110" spans="1:7" ht="21" x14ac:dyDescent="0.2">
      <c r="A110" s="16" t="s">
        <v>73</v>
      </c>
      <c r="B110" s="102" t="s">
        <v>71</v>
      </c>
      <c r="C110" s="107" t="s">
        <v>11</v>
      </c>
      <c r="D110" s="30" t="s">
        <v>228</v>
      </c>
      <c r="E110" s="37">
        <v>110</v>
      </c>
      <c r="F110" s="33">
        <v>210</v>
      </c>
      <c r="G110" s="86">
        <f>G111+G112</f>
        <v>2632034</v>
      </c>
    </row>
    <row r="111" spans="1:7" ht="45" x14ac:dyDescent="0.2">
      <c r="A111" s="23" t="s">
        <v>194</v>
      </c>
      <c r="B111" s="102" t="s">
        <v>71</v>
      </c>
      <c r="C111" s="107" t="s">
        <v>11</v>
      </c>
      <c r="D111" s="30" t="s">
        <v>228</v>
      </c>
      <c r="E111" s="31">
        <v>111</v>
      </c>
      <c r="F111" s="31">
        <v>211</v>
      </c>
      <c r="G111" s="86">
        <v>2027329</v>
      </c>
    </row>
    <row r="112" spans="1:7" ht="33.75" x14ac:dyDescent="0.2">
      <c r="A112" s="23" t="s">
        <v>181</v>
      </c>
      <c r="B112" s="102" t="s">
        <v>71</v>
      </c>
      <c r="C112" s="107" t="s">
        <v>11</v>
      </c>
      <c r="D112" s="30" t="s">
        <v>228</v>
      </c>
      <c r="E112" s="31">
        <v>119</v>
      </c>
      <c r="F112" s="33">
        <v>213</v>
      </c>
      <c r="G112" s="86">
        <v>604705</v>
      </c>
    </row>
    <row r="113" spans="1:7" x14ac:dyDescent="0.2">
      <c r="A113" s="16" t="s">
        <v>101</v>
      </c>
      <c r="B113" s="100" t="s">
        <v>71</v>
      </c>
      <c r="C113" s="106" t="s">
        <v>11</v>
      </c>
      <c r="D113" s="30" t="s">
        <v>228</v>
      </c>
      <c r="E113" s="30" t="s">
        <v>25</v>
      </c>
      <c r="F113" s="35"/>
      <c r="G113" s="89">
        <f>G114+G119</f>
        <v>1556400</v>
      </c>
    </row>
    <row r="114" spans="1:7" x14ac:dyDescent="0.2">
      <c r="A114" s="16" t="s">
        <v>101</v>
      </c>
      <c r="B114" s="102" t="s">
        <v>71</v>
      </c>
      <c r="C114" s="107" t="s">
        <v>11</v>
      </c>
      <c r="D114" s="30" t="s">
        <v>228</v>
      </c>
      <c r="E114" s="96" t="s">
        <v>27</v>
      </c>
      <c r="F114" s="33">
        <v>220</v>
      </c>
      <c r="G114" s="86">
        <f>G115+G116+G117+G118</f>
        <v>1493400</v>
      </c>
    </row>
    <row r="115" spans="1:7" x14ac:dyDescent="0.2">
      <c r="A115" s="19" t="s">
        <v>77</v>
      </c>
      <c r="B115" s="100" t="s">
        <v>71</v>
      </c>
      <c r="C115" s="106" t="s">
        <v>11</v>
      </c>
      <c r="D115" s="30" t="s">
        <v>228</v>
      </c>
      <c r="E115" s="30" t="s">
        <v>29</v>
      </c>
      <c r="F115" s="31" t="s">
        <v>30</v>
      </c>
      <c r="G115" s="86">
        <v>662200</v>
      </c>
    </row>
    <row r="116" spans="1:7" x14ac:dyDescent="0.2">
      <c r="A116" s="21" t="s">
        <v>210</v>
      </c>
      <c r="B116" s="100" t="s">
        <v>71</v>
      </c>
      <c r="C116" s="106" t="s">
        <v>11</v>
      </c>
      <c r="D116" s="30" t="s">
        <v>228</v>
      </c>
      <c r="E116" s="31" t="s">
        <v>29</v>
      </c>
      <c r="F116" s="31">
        <v>225</v>
      </c>
      <c r="G116" s="86">
        <v>220200</v>
      </c>
    </row>
    <row r="117" spans="1:7" x14ac:dyDescent="0.2">
      <c r="A117" s="19" t="s">
        <v>211</v>
      </c>
      <c r="B117" s="100" t="s">
        <v>71</v>
      </c>
      <c r="C117" s="106" t="s">
        <v>11</v>
      </c>
      <c r="D117" s="30" t="s">
        <v>228</v>
      </c>
      <c r="E117" s="31" t="s">
        <v>29</v>
      </c>
      <c r="F117" s="31" t="s">
        <v>31</v>
      </c>
      <c r="G117" s="86">
        <v>610000</v>
      </c>
    </row>
    <row r="118" spans="1:7" x14ac:dyDescent="0.2">
      <c r="A118" s="19" t="s">
        <v>44</v>
      </c>
      <c r="B118" s="100" t="s">
        <v>71</v>
      </c>
      <c r="C118" s="106" t="s">
        <v>11</v>
      </c>
      <c r="D118" s="30" t="s">
        <v>228</v>
      </c>
      <c r="E118" s="31" t="s">
        <v>29</v>
      </c>
      <c r="F118" s="31" t="s">
        <v>33</v>
      </c>
      <c r="G118" s="86">
        <v>1000</v>
      </c>
    </row>
    <row r="119" spans="1:7" x14ac:dyDescent="0.2">
      <c r="A119" s="16" t="s">
        <v>101</v>
      </c>
      <c r="B119" s="100" t="s">
        <v>71</v>
      </c>
      <c r="C119" s="106" t="s">
        <v>11</v>
      </c>
      <c r="D119" s="30" t="s">
        <v>228</v>
      </c>
      <c r="E119" s="31" t="s">
        <v>29</v>
      </c>
      <c r="F119" s="31">
        <v>300</v>
      </c>
      <c r="G119" s="91">
        <f>G120</f>
        <v>63000</v>
      </c>
    </row>
    <row r="120" spans="1:7" x14ac:dyDescent="0.2">
      <c r="A120" s="15" t="s">
        <v>34</v>
      </c>
      <c r="B120" s="100" t="s">
        <v>71</v>
      </c>
      <c r="C120" s="106" t="s">
        <v>11</v>
      </c>
      <c r="D120" s="30" t="s">
        <v>228</v>
      </c>
      <c r="E120" s="31" t="s">
        <v>29</v>
      </c>
      <c r="F120" s="30">
        <v>340</v>
      </c>
      <c r="G120" s="86">
        <v>63000</v>
      </c>
    </row>
    <row r="121" spans="1:7" x14ac:dyDescent="0.2">
      <c r="A121" s="16" t="s">
        <v>101</v>
      </c>
      <c r="B121" s="100" t="s">
        <v>71</v>
      </c>
      <c r="C121" s="106" t="s">
        <v>11</v>
      </c>
      <c r="D121" s="32" t="s">
        <v>226</v>
      </c>
      <c r="E121" s="31" t="s">
        <v>29</v>
      </c>
      <c r="F121" s="31">
        <v>300</v>
      </c>
      <c r="G121" s="91">
        <f>G122</f>
        <v>109394</v>
      </c>
    </row>
    <row r="122" spans="1:7" x14ac:dyDescent="0.2">
      <c r="A122" s="26" t="s">
        <v>212</v>
      </c>
      <c r="B122" s="100" t="s">
        <v>71</v>
      </c>
      <c r="C122" s="106" t="s">
        <v>11</v>
      </c>
      <c r="D122" s="32" t="s">
        <v>226</v>
      </c>
      <c r="E122" s="31" t="s">
        <v>29</v>
      </c>
      <c r="F122" s="30">
        <v>310</v>
      </c>
      <c r="G122" s="86">
        <v>109394</v>
      </c>
    </row>
    <row r="123" spans="1:7" x14ac:dyDescent="0.2">
      <c r="A123" s="15" t="s">
        <v>140</v>
      </c>
      <c r="B123" s="100"/>
      <c r="C123" s="106"/>
      <c r="D123" s="145"/>
      <c r="E123" s="31"/>
      <c r="F123" s="30"/>
      <c r="G123" s="86"/>
    </row>
    <row r="124" spans="1:7" x14ac:dyDescent="0.2">
      <c r="A124" s="26" t="s">
        <v>112</v>
      </c>
      <c r="B124" s="100" t="s">
        <v>196</v>
      </c>
      <c r="C124" s="106"/>
      <c r="D124" s="30"/>
      <c r="E124" s="30"/>
      <c r="F124" s="30"/>
      <c r="G124" s="85">
        <f t="shared" ref="G124:G127" si="6">G125</f>
        <v>122640</v>
      </c>
    </row>
    <row r="125" spans="1:7" x14ac:dyDescent="0.2">
      <c r="A125" s="26" t="s">
        <v>112</v>
      </c>
      <c r="B125" s="100" t="s">
        <v>196</v>
      </c>
      <c r="C125" s="106" t="s">
        <v>11</v>
      </c>
      <c r="D125" s="30"/>
      <c r="E125" s="30"/>
      <c r="F125" s="30"/>
      <c r="G125" s="85">
        <f t="shared" si="6"/>
        <v>122640</v>
      </c>
    </row>
    <row r="126" spans="1:7" x14ac:dyDescent="0.2">
      <c r="A126" s="26" t="s">
        <v>112</v>
      </c>
      <c r="B126" s="100" t="s">
        <v>196</v>
      </c>
      <c r="C126" s="106" t="s">
        <v>11</v>
      </c>
      <c r="D126" s="30" t="s">
        <v>229</v>
      </c>
      <c r="E126" s="30">
        <v>300</v>
      </c>
      <c r="F126" s="30">
        <v>200</v>
      </c>
      <c r="G126" s="85">
        <f t="shared" si="6"/>
        <v>122640</v>
      </c>
    </row>
    <row r="127" spans="1:7" x14ac:dyDescent="0.2">
      <c r="A127" s="26" t="s">
        <v>112</v>
      </c>
      <c r="B127" s="100" t="s">
        <v>196</v>
      </c>
      <c r="C127" s="106" t="s">
        <v>11</v>
      </c>
      <c r="D127" s="30" t="s">
        <v>229</v>
      </c>
      <c r="E127" s="30">
        <v>300</v>
      </c>
      <c r="F127" s="30">
        <v>260</v>
      </c>
      <c r="G127" s="85">
        <f t="shared" si="6"/>
        <v>122640</v>
      </c>
    </row>
    <row r="128" spans="1:7" x14ac:dyDescent="0.2">
      <c r="A128" s="26" t="s">
        <v>113</v>
      </c>
      <c r="B128" s="100" t="s">
        <v>196</v>
      </c>
      <c r="C128" s="106" t="s">
        <v>11</v>
      </c>
      <c r="D128" s="30" t="s">
        <v>229</v>
      </c>
      <c r="E128" s="30">
        <v>320</v>
      </c>
      <c r="F128" s="31">
        <v>263</v>
      </c>
      <c r="G128" s="86">
        <v>122640</v>
      </c>
    </row>
    <row r="129" spans="1:7" x14ac:dyDescent="0.2">
      <c r="A129" s="26" t="s">
        <v>147</v>
      </c>
      <c r="B129" s="100" t="s">
        <v>141</v>
      </c>
      <c r="C129" s="106" t="s">
        <v>66</v>
      </c>
      <c r="D129" s="30" t="s">
        <v>230</v>
      </c>
      <c r="E129" s="30"/>
      <c r="F129" s="30"/>
      <c r="G129" s="85">
        <f>G131</f>
        <v>94385</v>
      </c>
    </row>
    <row r="130" spans="1:7" x14ac:dyDescent="0.2">
      <c r="A130" s="16" t="s">
        <v>101</v>
      </c>
      <c r="B130" s="100" t="s">
        <v>141</v>
      </c>
      <c r="C130" s="106" t="s">
        <v>66</v>
      </c>
      <c r="D130" s="30" t="s">
        <v>230</v>
      </c>
      <c r="E130" s="30">
        <v>240</v>
      </c>
      <c r="F130" s="30">
        <v>300</v>
      </c>
      <c r="G130" s="86">
        <f>G131</f>
        <v>94385</v>
      </c>
    </row>
    <row r="131" spans="1:7" x14ac:dyDescent="0.2">
      <c r="A131" s="26" t="s">
        <v>147</v>
      </c>
      <c r="B131" s="100" t="s">
        <v>141</v>
      </c>
      <c r="C131" s="106" t="s">
        <v>66</v>
      </c>
      <c r="D131" s="30" t="s">
        <v>230</v>
      </c>
      <c r="E131" s="30">
        <v>244</v>
      </c>
      <c r="F131" s="30">
        <v>310</v>
      </c>
      <c r="G131" s="86">
        <v>94385</v>
      </c>
    </row>
    <row r="132" spans="1:7" ht="21" x14ac:dyDescent="0.2">
      <c r="A132" s="28" t="s">
        <v>126</v>
      </c>
      <c r="B132" s="100" t="s">
        <v>125</v>
      </c>
      <c r="C132" s="106" t="s">
        <v>11</v>
      </c>
      <c r="D132" s="30"/>
      <c r="E132" s="30"/>
      <c r="F132" s="30"/>
      <c r="G132" s="85">
        <f>G133</f>
        <v>300828.96000000002</v>
      </c>
    </row>
    <row r="133" spans="1:7" x14ac:dyDescent="0.2">
      <c r="A133" s="28" t="s">
        <v>127</v>
      </c>
      <c r="B133" s="100" t="s">
        <v>125</v>
      </c>
      <c r="C133" s="106" t="s">
        <v>11</v>
      </c>
      <c r="D133" s="30" t="s">
        <v>231</v>
      </c>
      <c r="E133" s="30"/>
      <c r="F133" s="30"/>
      <c r="G133" s="85">
        <f>G134</f>
        <v>300828.96000000002</v>
      </c>
    </row>
    <row r="134" spans="1:7" x14ac:dyDescent="0.2">
      <c r="A134" s="28" t="s">
        <v>129</v>
      </c>
      <c r="B134" s="100" t="s">
        <v>125</v>
      </c>
      <c r="C134" s="106" t="s">
        <v>11</v>
      </c>
      <c r="D134" s="30" t="s">
        <v>231</v>
      </c>
      <c r="E134" s="30">
        <v>700</v>
      </c>
      <c r="F134" s="30"/>
      <c r="G134" s="85">
        <f>G135</f>
        <v>300828.96000000002</v>
      </c>
    </row>
    <row r="135" spans="1:7" x14ac:dyDescent="0.2">
      <c r="A135" s="26" t="s">
        <v>131</v>
      </c>
      <c r="B135" s="100" t="s">
        <v>125</v>
      </c>
      <c r="C135" s="106" t="s">
        <v>11</v>
      </c>
      <c r="D135" s="30" t="s">
        <v>231</v>
      </c>
      <c r="E135" s="30">
        <v>730</v>
      </c>
      <c r="F135" s="31">
        <v>231</v>
      </c>
      <c r="G135" s="86">
        <v>300828.96000000002</v>
      </c>
    </row>
    <row r="136" spans="1:7" x14ac:dyDescent="0.2">
      <c r="A136" s="26"/>
      <c r="B136" s="100"/>
      <c r="C136" s="110"/>
      <c r="D136" s="30"/>
      <c r="E136" s="30"/>
      <c r="F136" s="30"/>
      <c r="G136" s="86"/>
    </row>
    <row r="137" spans="1:7" ht="21" x14ac:dyDescent="0.2">
      <c r="A137" s="16" t="s">
        <v>79</v>
      </c>
      <c r="B137" s="100">
        <v>14</v>
      </c>
      <c r="C137" s="110"/>
      <c r="D137" s="32"/>
      <c r="E137" s="32"/>
      <c r="F137" s="32"/>
      <c r="G137" s="144">
        <f t="shared" ref="G137:G139" si="7">G138</f>
        <v>465771</v>
      </c>
    </row>
    <row r="138" spans="1:7" x14ac:dyDescent="0.2">
      <c r="A138" s="18" t="s">
        <v>80</v>
      </c>
      <c r="B138" s="100">
        <v>14</v>
      </c>
      <c r="C138" s="106" t="s">
        <v>52</v>
      </c>
      <c r="D138" s="32"/>
      <c r="E138" s="32"/>
      <c r="F138" s="32"/>
      <c r="G138" s="144">
        <f>G139</f>
        <v>465771</v>
      </c>
    </row>
    <row r="139" spans="1:7" ht="21" x14ac:dyDescent="0.2">
      <c r="A139" s="16" t="s">
        <v>79</v>
      </c>
      <c r="B139" s="100">
        <v>14</v>
      </c>
      <c r="C139" s="106" t="s">
        <v>52</v>
      </c>
      <c r="D139" s="30" t="s">
        <v>232</v>
      </c>
      <c r="E139" s="30" t="s">
        <v>78</v>
      </c>
      <c r="F139" s="32"/>
      <c r="G139" s="87">
        <f t="shared" si="7"/>
        <v>465771</v>
      </c>
    </row>
    <row r="140" spans="1:7" x14ac:dyDescent="0.2">
      <c r="A140" s="18" t="s">
        <v>80</v>
      </c>
      <c r="B140" s="100">
        <v>14</v>
      </c>
      <c r="C140" s="106" t="s">
        <v>52</v>
      </c>
      <c r="D140" s="30" t="s">
        <v>232</v>
      </c>
      <c r="E140" s="30" t="s">
        <v>83</v>
      </c>
      <c r="F140" s="38">
        <v>250</v>
      </c>
      <c r="G140" s="97">
        <f>G141</f>
        <v>465771</v>
      </c>
    </row>
    <row r="141" spans="1:7" ht="42" x14ac:dyDescent="0.2">
      <c r="A141" s="16" t="s">
        <v>81</v>
      </c>
      <c r="B141" s="103">
        <v>14</v>
      </c>
      <c r="C141" s="110" t="s">
        <v>52</v>
      </c>
      <c r="D141" s="30" t="s">
        <v>232</v>
      </c>
      <c r="E141" s="38">
        <v>540</v>
      </c>
      <c r="F141" s="33">
        <v>251</v>
      </c>
      <c r="G141" s="112">
        <v>465771</v>
      </c>
    </row>
    <row r="142" spans="1:7" x14ac:dyDescent="0.2">
      <c r="A142" s="18" t="s">
        <v>215</v>
      </c>
      <c r="B142" s="104"/>
      <c r="C142" s="111"/>
      <c r="D142" s="30"/>
      <c r="E142" s="33"/>
      <c r="F142" s="33"/>
      <c r="G142" s="113">
        <f>G8+G47+G61+G72+G81+G105+G124+G129+G132+G137</f>
        <v>11599527.270000001</v>
      </c>
    </row>
    <row r="143" spans="1:7" x14ac:dyDescent="0.2">
      <c r="F143" s="98" t="s">
        <v>140</v>
      </c>
    </row>
    <row r="144" spans="1:7" x14ac:dyDescent="0.2">
      <c r="A144" t="s">
        <v>222</v>
      </c>
      <c r="D144" s="8" t="s">
        <v>142</v>
      </c>
      <c r="G144" s="142"/>
    </row>
    <row r="145" spans="7:7" x14ac:dyDescent="0.2">
      <c r="G145" s="142"/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opLeftCell="A70" zoomScale="112" zoomScaleNormal="112" workbookViewId="0">
      <selection activeCell="D78" sqref="D78:D80"/>
    </sheetView>
  </sheetViews>
  <sheetFormatPr defaultRowHeight="12.75" x14ac:dyDescent="0.2"/>
  <cols>
    <col min="1" max="1" width="45.7109375" customWidth="1"/>
    <col min="2" max="2" width="6.85546875" customWidth="1"/>
    <col min="3" max="3" width="6.7109375" customWidth="1"/>
    <col min="4" max="4" width="11" customWidth="1"/>
    <col min="5" max="5" width="5.5703125" customWidth="1"/>
    <col min="6" max="6" width="4.7109375" customWidth="1"/>
    <col min="7" max="7" width="14" customWidth="1"/>
    <col min="9" max="9" width="15.140625" customWidth="1"/>
    <col min="10" max="10" width="20.140625" customWidth="1"/>
  </cols>
  <sheetData>
    <row r="1" spans="1:7" x14ac:dyDescent="0.2">
      <c r="A1" s="93" t="s">
        <v>173</v>
      </c>
      <c r="B1" s="146"/>
      <c r="C1" s="146"/>
      <c r="D1" s="8"/>
      <c r="E1" s="8"/>
      <c r="F1" s="8"/>
      <c r="G1" s="84"/>
    </row>
    <row r="2" spans="1:7" x14ac:dyDescent="0.2">
      <c r="A2" s="163" t="s">
        <v>221</v>
      </c>
      <c r="B2" s="163"/>
      <c r="C2" s="163"/>
      <c r="D2" s="163"/>
      <c r="E2" s="163"/>
      <c r="F2" s="163"/>
      <c r="G2" s="163"/>
    </row>
    <row r="3" spans="1:7" x14ac:dyDescent="0.2">
      <c r="A3" s="81" t="s">
        <v>179</v>
      </c>
      <c r="B3" s="146"/>
      <c r="C3" s="146"/>
      <c r="D3" s="8"/>
      <c r="E3" s="8"/>
      <c r="F3" s="8"/>
      <c r="G3" s="84"/>
    </row>
    <row r="4" spans="1:7" x14ac:dyDescent="0.2">
      <c r="A4" s="146" t="s">
        <v>242</v>
      </c>
      <c r="B4" s="146"/>
      <c r="C4" s="163"/>
      <c r="D4" s="163"/>
      <c r="E4" s="163"/>
      <c r="F4" s="163"/>
      <c r="G4" s="163"/>
    </row>
    <row r="5" spans="1:7" x14ac:dyDescent="0.2">
      <c r="A5" s="9" t="s">
        <v>0</v>
      </c>
      <c r="B5" s="146"/>
      <c r="C5" s="146"/>
      <c r="D5" s="8"/>
      <c r="E5" s="8"/>
      <c r="F5" s="8"/>
      <c r="G5" s="84"/>
    </row>
    <row r="6" spans="1:7" x14ac:dyDescent="0.2">
      <c r="A6" s="9" t="s">
        <v>144</v>
      </c>
      <c r="B6" s="99"/>
      <c r="C6" s="146"/>
      <c r="D6" s="8"/>
      <c r="E6" s="8"/>
      <c r="F6" s="8"/>
      <c r="G6" s="84"/>
    </row>
    <row r="7" spans="1:7" x14ac:dyDescent="0.2">
      <c r="A7" s="10" t="s">
        <v>1</v>
      </c>
      <c r="B7" s="147" t="s">
        <v>86</v>
      </c>
      <c r="C7" s="148" t="s">
        <v>88</v>
      </c>
      <c r="D7" s="12" t="s">
        <v>2</v>
      </c>
      <c r="E7" s="13" t="s">
        <v>3</v>
      </c>
      <c r="F7" s="13" t="s">
        <v>4</v>
      </c>
      <c r="G7" s="138">
        <v>2018</v>
      </c>
    </row>
    <row r="8" spans="1:7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G9+G17+G39+G44</f>
        <v>3570601.3200000003</v>
      </c>
    </row>
    <row r="9" spans="1:7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G13" si="0">G10</f>
        <v>817342</v>
      </c>
    </row>
    <row r="10" spans="1:7" ht="31.5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817342</v>
      </c>
    </row>
    <row r="11" spans="1:7" x14ac:dyDescent="0.2">
      <c r="A11" s="14" t="s">
        <v>90</v>
      </c>
      <c r="B11" s="100" t="s">
        <v>11</v>
      </c>
      <c r="C11" s="106" t="s">
        <v>51</v>
      </c>
      <c r="D11" s="152" t="s">
        <v>239</v>
      </c>
      <c r="E11" s="32"/>
      <c r="F11" s="32"/>
      <c r="G11" s="85">
        <f t="shared" si="0"/>
        <v>817342</v>
      </c>
    </row>
    <row r="12" spans="1:7" ht="42" x14ac:dyDescent="0.2">
      <c r="A12" s="16" t="s">
        <v>91</v>
      </c>
      <c r="B12" s="101" t="s">
        <v>11</v>
      </c>
      <c r="C12" s="106" t="s">
        <v>51</v>
      </c>
      <c r="D12" s="152" t="s">
        <v>239</v>
      </c>
      <c r="E12" s="30" t="s">
        <v>9</v>
      </c>
      <c r="F12" s="32"/>
      <c r="G12" s="85">
        <f t="shared" si="0"/>
        <v>817342</v>
      </c>
    </row>
    <row r="13" spans="1:7" ht="21" x14ac:dyDescent="0.2">
      <c r="A13" s="16" t="s">
        <v>186</v>
      </c>
      <c r="B13" s="101" t="s">
        <v>11</v>
      </c>
      <c r="C13" s="106" t="s">
        <v>51</v>
      </c>
      <c r="D13" s="152" t="s">
        <v>239</v>
      </c>
      <c r="E13" s="30" t="s">
        <v>12</v>
      </c>
      <c r="F13" s="32"/>
      <c r="G13" s="85">
        <f t="shared" si="0"/>
        <v>817342</v>
      </c>
    </row>
    <row r="14" spans="1:7" ht="31.5" x14ac:dyDescent="0.2">
      <c r="A14" s="16" t="s">
        <v>184</v>
      </c>
      <c r="B14" s="101" t="s">
        <v>11</v>
      </c>
      <c r="C14" s="106" t="s">
        <v>51</v>
      </c>
      <c r="D14" s="152" t="s">
        <v>239</v>
      </c>
      <c r="E14" s="30">
        <v>121</v>
      </c>
      <c r="F14" s="32">
        <v>200</v>
      </c>
      <c r="G14" s="85">
        <f>G15+G16</f>
        <v>817342</v>
      </c>
    </row>
    <row r="15" spans="1:7" x14ac:dyDescent="0.2">
      <c r="A15" s="19" t="s">
        <v>183</v>
      </c>
      <c r="B15" s="101" t="s">
        <v>11</v>
      </c>
      <c r="C15" s="106" t="s">
        <v>51</v>
      </c>
      <c r="D15" s="152" t="s">
        <v>239</v>
      </c>
      <c r="E15" s="31" t="s">
        <v>15</v>
      </c>
      <c r="F15" s="31" t="s">
        <v>16</v>
      </c>
      <c r="G15" s="86">
        <v>604564</v>
      </c>
    </row>
    <row r="16" spans="1:7" ht="33.75" x14ac:dyDescent="0.2">
      <c r="A16" s="23" t="s">
        <v>180</v>
      </c>
      <c r="B16" s="101" t="s">
        <v>11</v>
      </c>
      <c r="C16" s="106" t="s">
        <v>51</v>
      </c>
      <c r="D16" s="152" t="s">
        <v>239</v>
      </c>
      <c r="E16" s="31">
        <v>129</v>
      </c>
      <c r="F16" s="31" t="s">
        <v>18</v>
      </c>
      <c r="G16" s="86">
        <v>212778</v>
      </c>
    </row>
    <row r="17" spans="1:7" ht="31.5" x14ac:dyDescent="0.2">
      <c r="A17" s="15" t="s">
        <v>19</v>
      </c>
      <c r="B17" s="101" t="s">
        <v>11</v>
      </c>
      <c r="C17" s="106" t="s">
        <v>62</v>
      </c>
      <c r="D17" s="152" t="s">
        <v>239</v>
      </c>
      <c r="E17" s="32"/>
      <c r="F17" s="32"/>
      <c r="G17" s="85">
        <f>G18</f>
        <v>2722559.3200000003</v>
      </c>
    </row>
    <row r="18" spans="1:7" ht="31.5" x14ac:dyDescent="0.2">
      <c r="A18" s="16" t="s">
        <v>20</v>
      </c>
      <c r="B18" s="101" t="s">
        <v>11</v>
      </c>
      <c r="C18" s="106" t="s">
        <v>62</v>
      </c>
      <c r="D18" s="152" t="s">
        <v>239</v>
      </c>
      <c r="E18" s="32"/>
      <c r="F18" s="32"/>
      <c r="G18" s="85">
        <f>G19+G36</f>
        <v>2722559.3200000003</v>
      </c>
    </row>
    <row r="19" spans="1:7" x14ac:dyDescent="0.2">
      <c r="A19" s="18" t="s">
        <v>115</v>
      </c>
      <c r="B19" s="101" t="s">
        <v>11</v>
      </c>
      <c r="C19" s="106" t="s">
        <v>62</v>
      </c>
      <c r="D19" s="152" t="s">
        <v>239</v>
      </c>
      <c r="E19" s="32" t="s">
        <v>140</v>
      </c>
      <c r="F19" s="32"/>
      <c r="G19" s="85">
        <f>G20+G25</f>
        <v>2599495.2600000002</v>
      </c>
    </row>
    <row r="20" spans="1:7" ht="42" x14ac:dyDescent="0.2">
      <c r="A20" s="16" t="s">
        <v>21</v>
      </c>
      <c r="B20" s="101" t="s">
        <v>11</v>
      </c>
      <c r="C20" s="106" t="s">
        <v>62</v>
      </c>
      <c r="D20" s="152" t="s">
        <v>239</v>
      </c>
      <c r="E20" s="30" t="s">
        <v>9</v>
      </c>
      <c r="F20" s="32">
        <v>200</v>
      </c>
      <c r="G20" s="85">
        <f>G21</f>
        <v>2427092.5300000003</v>
      </c>
    </row>
    <row r="21" spans="1:7" x14ac:dyDescent="0.2">
      <c r="A21" s="18" t="s">
        <v>10</v>
      </c>
      <c r="B21" s="101" t="s">
        <v>11</v>
      </c>
      <c r="C21" s="106" t="s">
        <v>62</v>
      </c>
      <c r="D21" s="152" t="s">
        <v>239</v>
      </c>
      <c r="E21" s="30" t="s">
        <v>12</v>
      </c>
      <c r="F21" s="32">
        <v>210</v>
      </c>
      <c r="G21" s="85">
        <f>G23+G24</f>
        <v>2427092.5300000003</v>
      </c>
    </row>
    <row r="22" spans="1:7" ht="31.5" x14ac:dyDescent="0.2">
      <c r="A22" s="16" t="s">
        <v>182</v>
      </c>
      <c r="B22" s="101" t="s">
        <v>11</v>
      </c>
      <c r="C22" s="106" t="s">
        <v>62</v>
      </c>
      <c r="D22" s="152" t="s">
        <v>239</v>
      </c>
      <c r="E22" s="30" t="s">
        <v>15</v>
      </c>
      <c r="F22" s="32">
        <v>210</v>
      </c>
      <c r="G22" s="85">
        <f>G23+G24</f>
        <v>2427092.5300000003</v>
      </c>
    </row>
    <row r="23" spans="1:7" x14ac:dyDescent="0.2">
      <c r="A23" s="19" t="s">
        <v>183</v>
      </c>
      <c r="B23" s="101" t="s">
        <v>11</v>
      </c>
      <c r="C23" s="106" t="s">
        <v>62</v>
      </c>
      <c r="D23" s="152" t="s">
        <v>239</v>
      </c>
      <c r="E23" s="31" t="s">
        <v>15</v>
      </c>
      <c r="F23" s="31" t="s">
        <v>16</v>
      </c>
      <c r="G23" s="86">
        <v>1817544.53</v>
      </c>
    </row>
    <row r="24" spans="1:7" ht="33.75" x14ac:dyDescent="0.2">
      <c r="A24" s="23" t="s">
        <v>180</v>
      </c>
      <c r="B24" s="101" t="s">
        <v>11</v>
      </c>
      <c r="C24" s="106" t="s">
        <v>62</v>
      </c>
      <c r="D24" s="152" t="s">
        <v>239</v>
      </c>
      <c r="E24" s="31">
        <v>129</v>
      </c>
      <c r="F24" s="31" t="s">
        <v>18</v>
      </c>
      <c r="G24" s="86">
        <v>609548</v>
      </c>
    </row>
    <row r="25" spans="1:7" ht="21" x14ac:dyDescent="0.2">
      <c r="A25" s="16" t="s">
        <v>24</v>
      </c>
      <c r="B25" s="101" t="s">
        <v>11</v>
      </c>
      <c r="C25" s="106" t="s">
        <v>62</v>
      </c>
      <c r="D25" s="152" t="s">
        <v>239</v>
      </c>
      <c r="E25" s="30" t="s">
        <v>25</v>
      </c>
      <c r="F25" s="32"/>
      <c r="G25" s="85">
        <f>G29+G32+G33+G31</f>
        <v>172402.73</v>
      </c>
    </row>
    <row r="26" spans="1:7" ht="21" x14ac:dyDescent="0.2">
      <c r="A26" s="20" t="s">
        <v>26</v>
      </c>
      <c r="B26" s="101" t="s">
        <v>11</v>
      </c>
      <c r="C26" s="106" t="s">
        <v>62</v>
      </c>
      <c r="D26" s="152" t="s">
        <v>239</v>
      </c>
      <c r="E26" s="30" t="s">
        <v>27</v>
      </c>
      <c r="F26" s="32"/>
      <c r="G26" s="85"/>
    </row>
    <row r="27" spans="1:7" x14ac:dyDescent="0.2">
      <c r="A27" s="21" t="s">
        <v>94</v>
      </c>
      <c r="B27" s="101" t="s">
        <v>11</v>
      </c>
      <c r="C27" s="106" t="s">
        <v>62</v>
      </c>
      <c r="D27" s="152" t="s">
        <v>239</v>
      </c>
      <c r="E27" s="31">
        <v>242</v>
      </c>
      <c r="F27" s="22"/>
      <c r="G27" s="86">
        <v>0</v>
      </c>
    </row>
    <row r="28" spans="1:7" ht="21" x14ac:dyDescent="0.2">
      <c r="A28" s="20" t="s">
        <v>28</v>
      </c>
      <c r="B28" s="101" t="s">
        <v>11</v>
      </c>
      <c r="C28" s="106" t="s">
        <v>62</v>
      </c>
      <c r="D28" s="152" t="s">
        <v>239</v>
      </c>
      <c r="E28" s="30" t="s">
        <v>29</v>
      </c>
      <c r="F28" s="32"/>
      <c r="G28" s="85">
        <f>G29+G31</f>
        <v>171402.73</v>
      </c>
    </row>
    <row r="29" spans="1:7" x14ac:dyDescent="0.2">
      <c r="A29" s="19" t="s">
        <v>92</v>
      </c>
      <c r="B29" s="101" t="s">
        <v>11</v>
      </c>
      <c r="C29" s="106" t="s">
        <v>62</v>
      </c>
      <c r="D29" s="152" t="s">
        <v>239</v>
      </c>
      <c r="E29" s="31" t="s">
        <v>29</v>
      </c>
      <c r="F29" s="31" t="s">
        <v>30</v>
      </c>
      <c r="G29" s="86">
        <v>146402.73000000001</v>
      </c>
    </row>
    <row r="30" spans="1:7" x14ac:dyDescent="0.2">
      <c r="A30" s="19" t="s">
        <v>95</v>
      </c>
      <c r="B30" s="101" t="s">
        <v>11</v>
      </c>
      <c r="C30" s="106" t="s">
        <v>62</v>
      </c>
      <c r="D30" s="152" t="s">
        <v>239</v>
      </c>
      <c r="E30" s="31">
        <v>244</v>
      </c>
      <c r="F30" s="31">
        <v>225</v>
      </c>
      <c r="G30" s="86"/>
    </row>
    <row r="31" spans="1:7" x14ac:dyDescent="0.2">
      <c r="A31" s="19" t="s">
        <v>96</v>
      </c>
      <c r="B31" s="101" t="s">
        <v>11</v>
      </c>
      <c r="C31" s="106" t="s">
        <v>62</v>
      </c>
      <c r="D31" s="152" t="s">
        <v>239</v>
      </c>
      <c r="E31" s="31">
        <v>244</v>
      </c>
      <c r="F31" s="31">
        <v>226</v>
      </c>
      <c r="G31" s="86">
        <v>25000</v>
      </c>
    </row>
    <row r="32" spans="1:7" x14ac:dyDescent="0.2">
      <c r="A32" s="19" t="s">
        <v>93</v>
      </c>
      <c r="B32" s="101" t="s">
        <v>11</v>
      </c>
      <c r="C32" s="106" t="s">
        <v>62</v>
      </c>
      <c r="D32" s="152" t="s">
        <v>239</v>
      </c>
      <c r="E32" s="31">
        <v>852</v>
      </c>
      <c r="F32" s="31">
        <v>290</v>
      </c>
      <c r="G32" s="86">
        <v>500</v>
      </c>
    </row>
    <row r="33" spans="1:7" x14ac:dyDescent="0.2">
      <c r="A33" s="19" t="s">
        <v>32</v>
      </c>
      <c r="B33" s="101" t="s">
        <v>11</v>
      </c>
      <c r="C33" s="106" t="s">
        <v>62</v>
      </c>
      <c r="D33" s="152" t="s">
        <v>239</v>
      </c>
      <c r="E33" s="31">
        <v>853</v>
      </c>
      <c r="F33" s="31">
        <v>290</v>
      </c>
      <c r="G33" s="86">
        <v>500</v>
      </c>
    </row>
    <row r="34" spans="1:7" ht="21" x14ac:dyDescent="0.2">
      <c r="A34" s="20" t="s">
        <v>28</v>
      </c>
      <c r="B34" s="101" t="s">
        <v>11</v>
      </c>
      <c r="C34" s="106" t="s">
        <v>62</v>
      </c>
      <c r="D34" s="152" t="s">
        <v>239</v>
      </c>
      <c r="E34" s="31" t="s">
        <v>29</v>
      </c>
      <c r="F34" s="31">
        <v>300</v>
      </c>
      <c r="G34" s="86">
        <f>G36</f>
        <v>123064.06</v>
      </c>
    </row>
    <row r="35" spans="1:7" x14ac:dyDescent="0.2">
      <c r="A35" s="26" t="s">
        <v>212</v>
      </c>
      <c r="B35" s="101" t="s">
        <v>11</v>
      </c>
      <c r="C35" s="106" t="s">
        <v>62</v>
      </c>
      <c r="D35" s="152" t="s">
        <v>239</v>
      </c>
      <c r="E35" s="31">
        <v>244</v>
      </c>
      <c r="F35" s="31">
        <v>310</v>
      </c>
      <c r="G35" s="86"/>
    </row>
    <row r="36" spans="1:7" x14ac:dyDescent="0.2">
      <c r="A36" s="20" t="s">
        <v>34</v>
      </c>
      <c r="B36" s="101" t="s">
        <v>11</v>
      </c>
      <c r="C36" s="106" t="s">
        <v>62</v>
      </c>
      <c r="D36" s="152" t="s">
        <v>239</v>
      </c>
      <c r="E36" s="30" t="s">
        <v>29</v>
      </c>
      <c r="F36" s="31">
        <v>340</v>
      </c>
      <c r="G36" s="86">
        <v>123064.06</v>
      </c>
    </row>
    <row r="37" spans="1:7" ht="15" customHeight="1" x14ac:dyDescent="0.2">
      <c r="A37" s="19" t="s">
        <v>140</v>
      </c>
      <c r="B37" s="101"/>
      <c r="C37" s="106"/>
      <c r="D37" s="153"/>
      <c r="E37" s="30"/>
      <c r="F37" s="31"/>
      <c r="G37" s="86">
        <v>0</v>
      </c>
    </row>
    <row r="38" spans="1:7" ht="14.25" customHeight="1" x14ac:dyDescent="0.2">
      <c r="A38" s="19"/>
      <c r="B38" s="101"/>
      <c r="C38" s="106"/>
      <c r="D38" s="153"/>
      <c r="E38" s="31"/>
      <c r="F38" s="32"/>
      <c r="G38" s="85"/>
    </row>
    <row r="39" spans="1:7" x14ac:dyDescent="0.2">
      <c r="A39" s="18" t="s">
        <v>37</v>
      </c>
      <c r="B39" s="101" t="s">
        <v>11</v>
      </c>
      <c r="C39" s="106">
        <v>11</v>
      </c>
      <c r="D39" s="153"/>
      <c r="E39" s="32"/>
      <c r="F39" s="32"/>
      <c r="G39" s="85">
        <f t="shared" ref="G39:G42" si="1">G40</f>
        <v>30000</v>
      </c>
    </row>
    <row r="40" spans="1:7" x14ac:dyDescent="0.2">
      <c r="A40" s="18" t="s">
        <v>38</v>
      </c>
      <c r="B40" s="101" t="s">
        <v>11</v>
      </c>
      <c r="C40" s="106">
        <v>11</v>
      </c>
      <c r="D40" s="152" t="s">
        <v>238</v>
      </c>
      <c r="E40" s="32"/>
      <c r="F40" s="32"/>
      <c r="G40" s="85">
        <f t="shared" si="1"/>
        <v>30000</v>
      </c>
    </row>
    <row r="41" spans="1:7" x14ac:dyDescent="0.2">
      <c r="A41" s="18" t="s">
        <v>39</v>
      </c>
      <c r="B41" s="101" t="s">
        <v>11</v>
      </c>
      <c r="C41" s="106">
        <v>11</v>
      </c>
      <c r="D41" s="152" t="s">
        <v>238</v>
      </c>
      <c r="E41" s="32"/>
      <c r="F41" s="32"/>
      <c r="G41" s="85">
        <f t="shared" si="1"/>
        <v>30000</v>
      </c>
    </row>
    <row r="42" spans="1:7" x14ac:dyDescent="0.2">
      <c r="A42" s="18" t="s">
        <v>40</v>
      </c>
      <c r="B42" s="101" t="s">
        <v>11</v>
      </c>
      <c r="C42" s="106">
        <v>11</v>
      </c>
      <c r="D42" s="152" t="s">
        <v>238</v>
      </c>
      <c r="E42" s="30">
        <v>240</v>
      </c>
      <c r="F42" s="32"/>
      <c r="G42" s="85">
        <f t="shared" si="1"/>
        <v>30000</v>
      </c>
    </row>
    <row r="43" spans="1:7" x14ac:dyDescent="0.2">
      <c r="A43" s="19" t="s">
        <v>44</v>
      </c>
      <c r="B43" s="101" t="s">
        <v>11</v>
      </c>
      <c r="C43" s="106">
        <v>11</v>
      </c>
      <c r="D43" s="152" t="s">
        <v>238</v>
      </c>
      <c r="E43" s="30">
        <v>244</v>
      </c>
      <c r="F43" s="31" t="s">
        <v>33</v>
      </c>
      <c r="G43" s="86">
        <v>30000</v>
      </c>
    </row>
    <row r="44" spans="1:7" ht="42" x14ac:dyDescent="0.2">
      <c r="A44" s="16" t="s">
        <v>149</v>
      </c>
      <c r="B44" s="101" t="s">
        <v>11</v>
      </c>
      <c r="C44" s="107" t="s">
        <v>125</v>
      </c>
      <c r="D44" s="152"/>
      <c r="E44" s="31"/>
      <c r="F44" s="31"/>
      <c r="G44" s="85">
        <f>G45</f>
        <v>700</v>
      </c>
    </row>
    <row r="45" spans="1:7" ht="21" x14ac:dyDescent="0.2">
      <c r="A45" s="16" t="s">
        <v>24</v>
      </c>
      <c r="B45" s="101" t="s">
        <v>11</v>
      </c>
      <c r="C45" s="106" t="s">
        <v>125</v>
      </c>
      <c r="D45" s="152" t="s">
        <v>237</v>
      </c>
      <c r="E45" s="31"/>
      <c r="F45" s="31">
        <v>300</v>
      </c>
      <c r="G45" s="86">
        <f>G46</f>
        <v>700</v>
      </c>
    </row>
    <row r="46" spans="1:7" x14ac:dyDescent="0.2">
      <c r="A46" s="20" t="s">
        <v>34</v>
      </c>
      <c r="B46" s="101" t="s">
        <v>11</v>
      </c>
      <c r="C46" s="107" t="s">
        <v>125</v>
      </c>
      <c r="D46" s="152" t="s">
        <v>237</v>
      </c>
      <c r="E46" s="31">
        <v>244</v>
      </c>
      <c r="F46" s="31">
        <v>340</v>
      </c>
      <c r="G46" s="86">
        <v>700</v>
      </c>
    </row>
    <row r="47" spans="1:7" x14ac:dyDescent="0.2">
      <c r="A47" s="18" t="s">
        <v>45</v>
      </c>
      <c r="B47" s="100" t="s">
        <v>51</v>
      </c>
      <c r="C47" s="108"/>
      <c r="D47" s="153"/>
      <c r="E47" s="32"/>
      <c r="F47" s="30" t="s">
        <v>48</v>
      </c>
      <c r="G47" s="87">
        <f t="shared" ref="G47:G49" si="2">G48</f>
        <v>240500</v>
      </c>
    </row>
    <row r="48" spans="1:7" x14ac:dyDescent="0.2">
      <c r="A48" s="18" t="s">
        <v>46</v>
      </c>
      <c r="B48" s="100" t="s">
        <v>51</v>
      </c>
      <c r="C48" s="109" t="s">
        <v>52</v>
      </c>
      <c r="D48" s="153"/>
      <c r="E48" s="30" t="s">
        <v>47</v>
      </c>
      <c r="F48" s="34"/>
      <c r="G48" s="88">
        <f t="shared" si="2"/>
        <v>240500</v>
      </c>
    </row>
    <row r="49" spans="1:7" ht="21" x14ac:dyDescent="0.2">
      <c r="A49" s="16" t="s">
        <v>49</v>
      </c>
      <c r="B49" s="100" t="s">
        <v>51</v>
      </c>
      <c r="C49" s="109" t="s">
        <v>52</v>
      </c>
      <c r="D49" s="153" t="s">
        <v>236</v>
      </c>
      <c r="E49" s="34"/>
      <c r="F49" s="32"/>
      <c r="G49" s="85">
        <f t="shared" si="2"/>
        <v>240500</v>
      </c>
    </row>
    <row r="50" spans="1:7" ht="31.5" x14ac:dyDescent="0.2">
      <c r="A50" s="20" t="s">
        <v>50</v>
      </c>
      <c r="B50" s="100" t="s">
        <v>51</v>
      </c>
      <c r="C50" s="109" t="s">
        <v>52</v>
      </c>
      <c r="D50" s="153" t="s">
        <v>236</v>
      </c>
      <c r="E50" s="30" t="s">
        <v>9</v>
      </c>
      <c r="F50" s="35"/>
      <c r="G50" s="89">
        <f>G51+G54+G58</f>
        <v>240500</v>
      </c>
    </row>
    <row r="51" spans="1:7" x14ac:dyDescent="0.2">
      <c r="A51" s="14" t="s">
        <v>10</v>
      </c>
      <c r="B51" s="100" t="s">
        <v>51</v>
      </c>
      <c r="C51" s="109" t="s">
        <v>52</v>
      </c>
      <c r="D51" s="153" t="s">
        <v>236</v>
      </c>
      <c r="E51" s="34">
        <v>120</v>
      </c>
      <c r="F51" s="32">
        <v>200</v>
      </c>
      <c r="G51" s="85">
        <f>G52+G53</f>
        <v>218300</v>
      </c>
    </row>
    <row r="52" spans="1:7" x14ac:dyDescent="0.2">
      <c r="A52" s="19" t="s">
        <v>183</v>
      </c>
      <c r="B52" s="100" t="s">
        <v>51</v>
      </c>
      <c r="C52" s="109" t="s">
        <v>52</v>
      </c>
      <c r="D52" s="153" t="s">
        <v>236</v>
      </c>
      <c r="E52" s="30">
        <v>121</v>
      </c>
      <c r="F52" s="31" t="s">
        <v>16</v>
      </c>
      <c r="G52" s="86">
        <v>167665</v>
      </c>
    </row>
    <row r="53" spans="1:7" ht="33.75" x14ac:dyDescent="0.2">
      <c r="A53" s="23" t="s">
        <v>180</v>
      </c>
      <c r="B53" s="100" t="s">
        <v>51</v>
      </c>
      <c r="C53" s="109" t="s">
        <v>52</v>
      </c>
      <c r="D53" s="153" t="s">
        <v>236</v>
      </c>
      <c r="E53" s="31" t="s">
        <v>15</v>
      </c>
      <c r="F53" s="31">
        <v>213</v>
      </c>
      <c r="G53" s="86">
        <v>50635</v>
      </c>
    </row>
    <row r="54" spans="1:7" ht="21" x14ac:dyDescent="0.2">
      <c r="A54" s="15" t="s">
        <v>36</v>
      </c>
      <c r="B54" s="100" t="s">
        <v>51</v>
      </c>
      <c r="C54" s="109" t="s">
        <v>52</v>
      </c>
      <c r="D54" s="153" t="s">
        <v>236</v>
      </c>
      <c r="E54" s="30">
        <v>244</v>
      </c>
      <c r="F54" s="31">
        <v>220</v>
      </c>
      <c r="G54" s="86">
        <f>G55+G56+G57</f>
        <v>16400</v>
      </c>
    </row>
    <row r="55" spans="1:7" x14ac:dyDescent="0.2">
      <c r="A55" s="23" t="s">
        <v>56</v>
      </c>
      <c r="B55" s="100" t="s">
        <v>51</v>
      </c>
      <c r="C55" s="109" t="s">
        <v>52</v>
      </c>
      <c r="D55" s="153" t="s">
        <v>236</v>
      </c>
      <c r="E55" s="30">
        <v>244</v>
      </c>
      <c r="F55" s="32">
        <v>221</v>
      </c>
      <c r="G55" s="86">
        <v>4400</v>
      </c>
    </row>
    <row r="56" spans="1:7" x14ac:dyDescent="0.2">
      <c r="A56" s="23" t="s">
        <v>58</v>
      </c>
      <c r="B56" s="100" t="s">
        <v>51</v>
      </c>
      <c r="C56" s="109" t="s">
        <v>52</v>
      </c>
      <c r="D56" s="153" t="s">
        <v>236</v>
      </c>
      <c r="E56" s="30">
        <v>244</v>
      </c>
      <c r="F56" s="33">
        <v>222</v>
      </c>
      <c r="G56" s="86">
        <v>8000</v>
      </c>
    </row>
    <row r="57" spans="1:7" x14ac:dyDescent="0.2">
      <c r="A57" s="23" t="s">
        <v>204</v>
      </c>
      <c r="B57" s="100" t="s">
        <v>51</v>
      </c>
      <c r="C57" s="109" t="s">
        <v>52</v>
      </c>
      <c r="D57" s="153" t="s">
        <v>236</v>
      </c>
      <c r="E57" s="30">
        <v>244</v>
      </c>
      <c r="F57" s="33">
        <v>224</v>
      </c>
      <c r="G57" s="86">
        <v>4000</v>
      </c>
    </row>
    <row r="58" spans="1:7" ht="21" x14ac:dyDescent="0.2">
      <c r="A58" s="15" t="s">
        <v>53</v>
      </c>
      <c r="B58" s="100" t="s">
        <v>51</v>
      </c>
      <c r="C58" s="109" t="s">
        <v>52</v>
      </c>
      <c r="D58" s="153" t="s">
        <v>236</v>
      </c>
      <c r="E58" s="30">
        <v>244</v>
      </c>
      <c r="F58" s="33">
        <v>300</v>
      </c>
      <c r="G58" s="85">
        <f>G59+G60</f>
        <v>5800</v>
      </c>
    </row>
    <row r="59" spans="1:7" x14ac:dyDescent="0.2">
      <c r="A59" s="26" t="s">
        <v>212</v>
      </c>
      <c r="B59" s="100" t="s">
        <v>51</v>
      </c>
      <c r="C59" s="109" t="s">
        <v>52</v>
      </c>
      <c r="D59" s="153" t="s">
        <v>236</v>
      </c>
      <c r="E59" s="30">
        <v>244</v>
      </c>
      <c r="F59" s="33">
        <v>310</v>
      </c>
      <c r="G59" s="86">
        <v>1300</v>
      </c>
    </row>
    <row r="60" spans="1:7" x14ac:dyDescent="0.2">
      <c r="A60" s="55" t="s">
        <v>34</v>
      </c>
      <c r="B60" s="100" t="s">
        <v>51</v>
      </c>
      <c r="C60" s="109" t="s">
        <v>52</v>
      </c>
      <c r="D60" s="153" t="s">
        <v>236</v>
      </c>
      <c r="E60" s="31" t="s">
        <v>29</v>
      </c>
      <c r="F60" s="30">
        <v>340</v>
      </c>
      <c r="G60" s="85">
        <v>4500</v>
      </c>
    </row>
    <row r="61" spans="1:7" ht="21" x14ac:dyDescent="0.2">
      <c r="A61" s="15" t="s">
        <v>97</v>
      </c>
      <c r="B61" s="100" t="s">
        <v>52</v>
      </c>
      <c r="C61" s="106"/>
      <c r="D61" s="153"/>
      <c r="E61" s="30"/>
      <c r="F61" s="30"/>
      <c r="G61" s="85">
        <f t="shared" ref="G61:G62" si="3">G62</f>
        <v>230809.99</v>
      </c>
    </row>
    <row r="62" spans="1:7" ht="21" x14ac:dyDescent="0.2">
      <c r="A62" s="15" t="s">
        <v>97</v>
      </c>
      <c r="B62" s="100" t="s">
        <v>52</v>
      </c>
      <c r="C62" s="106" t="s">
        <v>61</v>
      </c>
      <c r="D62" s="153"/>
      <c r="E62" s="30"/>
      <c r="F62" s="30"/>
      <c r="G62" s="85">
        <f t="shared" si="3"/>
        <v>230809.99</v>
      </c>
    </row>
    <row r="63" spans="1:7" ht="31.5" x14ac:dyDescent="0.2">
      <c r="A63" s="15" t="s">
        <v>98</v>
      </c>
      <c r="B63" s="100" t="s">
        <v>52</v>
      </c>
      <c r="C63" s="106" t="s">
        <v>61</v>
      </c>
      <c r="D63" s="153" t="s">
        <v>235</v>
      </c>
      <c r="E63" s="30"/>
      <c r="F63" s="30"/>
      <c r="G63" s="85">
        <f>G64+G69</f>
        <v>230809.99</v>
      </c>
    </row>
    <row r="64" spans="1:7" ht="21" x14ac:dyDescent="0.2">
      <c r="A64" s="15" t="s">
        <v>99</v>
      </c>
      <c r="B64" s="100" t="s">
        <v>52</v>
      </c>
      <c r="C64" s="106" t="s">
        <v>61</v>
      </c>
      <c r="D64" s="153" t="s">
        <v>235</v>
      </c>
      <c r="E64" s="30">
        <v>200</v>
      </c>
      <c r="F64" s="30"/>
      <c r="G64" s="85">
        <f>G65+G67</f>
        <v>160809.99</v>
      </c>
    </row>
    <row r="65" spans="1:10" ht="21" x14ac:dyDescent="0.2">
      <c r="A65" s="15" t="s">
        <v>53</v>
      </c>
      <c r="B65" s="100" t="s">
        <v>52</v>
      </c>
      <c r="C65" s="106" t="s">
        <v>61</v>
      </c>
      <c r="D65" s="153" t="s">
        <v>235</v>
      </c>
      <c r="E65" s="30">
        <v>240</v>
      </c>
      <c r="F65" s="31">
        <v>220</v>
      </c>
      <c r="G65" s="86">
        <f>G66</f>
        <v>130809.99</v>
      </c>
    </row>
    <row r="66" spans="1:10" x14ac:dyDescent="0.2">
      <c r="A66" s="15" t="s">
        <v>211</v>
      </c>
      <c r="B66" s="100" t="s">
        <v>52</v>
      </c>
      <c r="C66" s="106" t="s">
        <v>61</v>
      </c>
      <c r="D66" s="153" t="s">
        <v>235</v>
      </c>
      <c r="E66" s="31">
        <v>244</v>
      </c>
      <c r="F66" s="31">
        <v>226</v>
      </c>
      <c r="G66" s="86">
        <v>130809.99</v>
      </c>
    </row>
    <row r="67" spans="1:10" ht="21" x14ac:dyDescent="0.2">
      <c r="A67" s="15" t="s">
        <v>36</v>
      </c>
      <c r="B67" s="100" t="s">
        <v>52</v>
      </c>
      <c r="C67" s="106" t="s">
        <v>61</v>
      </c>
      <c r="D67" s="153" t="s">
        <v>235</v>
      </c>
      <c r="E67" s="31">
        <v>244</v>
      </c>
      <c r="F67" s="31">
        <v>300</v>
      </c>
      <c r="G67" s="86">
        <f>G68</f>
        <v>30000</v>
      </c>
    </row>
    <row r="68" spans="1:10" x14ac:dyDescent="0.2">
      <c r="A68" s="15" t="s">
        <v>34</v>
      </c>
      <c r="B68" s="100" t="s">
        <v>52</v>
      </c>
      <c r="C68" s="106" t="s">
        <v>61</v>
      </c>
      <c r="D68" s="153" t="s">
        <v>235</v>
      </c>
      <c r="E68" s="31">
        <v>244</v>
      </c>
      <c r="F68" s="31">
        <v>340</v>
      </c>
      <c r="G68" s="86">
        <v>30000</v>
      </c>
    </row>
    <row r="69" spans="1:10" ht="21" x14ac:dyDescent="0.2">
      <c r="A69" s="15" t="s">
        <v>36</v>
      </c>
      <c r="B69" s="100" t="s">
        <v>52</v>
      </c>
      <c r="C69" s="106" t="s">
        <v>61</v>
      </c>
      <c r="D69" s="153" t="s">
        <v>226</v>
      </c>
      <c r="E69" s="31">
        <v>244</v>
      </c>
      <c r="F69" s="31">
        <v>300</v>
      </c>
      <c r="G69" s="86">
        <f>G70+G71</f>
        <v>70000</v>
      </c>
    </row>
    <row r="70" spans="1:10" x14ac:dyDescent="0.2">
      <c r="A70" s="15" t="s">
        <v>34</v>
      </c>
      <c r="B70" s="100" t="s">
        <v>52</v>
      </c>
      <c r="C70" s="106" t="s">
        <v>61</v>
      </c>
      <c r="D70" s="153" t="s">
        <v>226</v>
      </c>
      <c r="E70" s="31">
        <v>244</v>
      </c>
      <c r="F70" s="31">
        <v>340</v>
      </c>
      <c r="G70" s="86">
        <v>69299.990000000005</v>
      </c>
      <c r="I70" s="98">
        <f>SUM(G70:H70)</f>
        <v>69299.990000000005</v>
      </c>
    </row>
    <row r="71" spans="1:10" x14ac:dyDescent="0.2">
      <c r="A71" s="15" t="s">
        <v>34</v>
      </c>
      <c r="B71" s="100" t="s">
        <v>52</v>
      </c>
      <c r="C71" s="106" t="s">
        <v>61</v>
      </c>
      <c r="D71" s="153" t="s">
        <v>226</v>
      </c>
      <c r="E71" s="31">
        <v>244</v>
      </c>
      <c r="F71" s="31">
        <v>340</v>
      </c>
      <c r="G71" s="86">
        <v>700.01</v>
      </c>
      <c r="J71" s="98">
        <f>SUM(G71:I71)</f>
        <v>700.01</v>
      </c>
    </row>
    <row r="72" spans="1:10" x14ac:dyDescent="0.2">
      <c r="A72" s="18" t="s">
        <v>60</v>
      </c>
      <c r="B72" s="100" t="s">
        <v>62</v>
      </c>
      <c r="C72" s="106"/>
      <c r="D72" s="153"/>
      <c r="E72" s="32"/>
      <c r="F72" s="32"/>
      <c r="G72" s="85">
        <f>G73+G78</f>
        <v>1497238.99</v>
      </c>
    </row>
    <row r="73" spans="1:10" x14ac:dyDescent="0.2">
      <c r="A73" s="25" t="s">
        <v>100</v>
      </c>
      <c r="B73" s="100" t="s">
        <v>62</v>
      </c>
      <c r="C73" s="106" t="s">
        <v>61</v>
      </c>
      <c r="D73" s="153"/>
      <c r="E73" s="31"/>
      <c r="F73" s="31"/>
      <c r="G73" s="85">
        <f t="shared" ref="G73:G76" si="4">G74</f>
        <v>1457238.99</v>
      </c>
    </row>
    <row r="74" spans="1:10" ht="21" x14ac:dyDescent="0.2">
      <c r="A74" s="16" t="s">
        <v>139</v>
      </c>
      <c r="B74" s="100" t="s">
        <v>62</v>
      </c>
      <c r="C74" s="106" t="s">
        <v>61</v>
      </c>
      <c r="D74" s="153" t="s">
        <v>234</v>
      </c>
      <c r="E74" s="31"/>
      <c r="F74" s="31"/>
      <c r="G74" s="86">
        <f t="shared" si="4"/>
        <v>1457238.99</v>
      </c>
    </row>
    <row r="75" spans="1:10" ht="21" x14ac:dyDescent="0.2">
      <c r="A75" s="16" t="s">
        <v>139</v>
      </c>
      <c r="B75" s="100" t="s">
        <v>62</v>
      </c>
      <c r="C75" s="106" t="s">
        <v>61</v>
      </c>
      <c r="D75" s="153" t="s">
        <v>234</v>
      </c>
      <c r="E75" s="31">
        <v>200</v>
      </c>
      <c r="F75" s="31"/>
      <c r="G75" s="86">
        <f t="shared" si="4"/>
        <v>1457238.99</v>
      </c>
    </row>
    <row r="76" spans="1:10" ht="21" x14ac:dyDescent="0.2">
      <c r="A76" s="16" t="s">
        <v>53</v>
      </c>
      <c r="B76" s="100" t="s">
        <v>62</v>
      </c>
      <c r="C76" s="106" t="s">
        <v>61</v>
      </c>
      <c r="D76" s="153" t="s">
        <v>234</v>
      </c>
      <c r="E76" s="31">
        <v>240</v>
      </c>
      <c r="F76" s="31">
        <v>200</v>
      </c>
      <c r="G76" s="86">
        <f t="shared" si="4"/>
        <v>1457238.99</v>
      </c>
    </row>
    <row r="77" spans="1:10" x14ac:dyDescent="0.2">
      <c r="A77" s="16" t="s">
        <v>213</v>
      </c>
      <c r="B77" s="100" t="s">
        <v>62</v>
      </c>
      <c r="C77" s="106" t="s">
        <v>61</v>
      </c>
      <c r="D77" s="153" t="s">
        <v>234</v>
      </c>
      <c r="E77" s="31">
        <v>244</v>
      </c>
      <c r="F77" s="31">
        <v>225</v>
      </c>
      <c r="G77" s="86">
        <v>1457238.99</v>
      </c>
    </row>
    <row r="78" spans="1:10" x14ac:dyDescent="0.2">
      <c r="A78" s="16" t="s">
        <v>190</v>
      </c>
      <c r="B78" s="100" t="s">
        <v>62</v>
      </c>
      <c r="C78" s="106" t="s">
        <v>224</v>
      </c>
      <c r="D78" s="153" t="s">
        <v>244</v>
      </c>
      <c r="E78" s="31"/>
      <c r="F78" s="31"/>
      <c r="G78" s="85">
        <f>G79</f>
        <v>40000</v>
      </c>
    </row>
    <row r="79" spans="1:10" x14ac:dyDescent="0.2">
      <c r="A79" s="16" t="s">
        <v>190</v>
      </c>
      <c r="B79" s="100" t="s">
        <v>62</v>
      </c>
      <c r="C79" s="106" t="s">
        <v>224</v>
      </c>
      <c r="D79" s="153" t="s">
        <v>244</v>
      </c>
      <c r="E79" s="31">
        <v>200</v>
      </c>
      <c r="F79" s="31">
        <v>200</v>
      </c>
      <c r="G79" s="86">
        <f>G80</f>
        <v>40000</v>
      </c>
    </row>
    <row r="80" spans="1:10" x14ac:dyDescent="0.2">
      <c r="A80" s="15" t="s">
        <v>211</v>
      </c>
      <c r="B80" s="100" t="s">
        <v>62</v>
      </c>
      <c r="C80" s="106" t="s">
        <v>224</v>
      </c>
      <c r="D80" s="153" t="s">
        <v>244</v>
      </c>
      <c r="E80" s="31">
        <v>245</v>
      </c>
      <c r="F80" s="31">
        <v>226</v>
      </c>
      <c r="G80" s="86">
        <v>40000</v>
      </c>
    </row>
    <row r="81" spans="1:10" x14ac:dyDescent="0.2">
      <c r="A81" s="18" t="s">
        <v>65</v>
      </c>
      <c r="B81" s="100" t="s">
        <v>66</v>
      </c>
      <c r="C81" s="106" t="s">
        <v>140</v>
      </c>
      <c r="D81" s="153"/>
      <c r="E81" s="32"/>
      <c r="F81" s="32"/>
      <c r="G81" s="85">
        <f>G82+G93</f>
        <v>780017.96</v>
      </c>
    </row>
    <row r="82" spans="1:10" x14ac:dyDescent="0.2">
      <c r="A82" s="18" t="s">
        <v>87</v>
      </c>
      <c r="B82" s="100" t="s">
        <v>66</v>
      </c>
      <c r="C82" s="106" t="s">
        <v>51</v>
      </c>
      <c r="D82" s="153"/>
      <c r="E82" s="32"/>
      <c r="F82" s="32"/>
      <c r="G82" s="85">
        <f>G83</f>
        <v>382899.99</v>
      </c>
    </row>
    <row r="83" spans="1:10" x14ac:dyDescent="0.2">
      <c r="A83" s="18" t="s">
        <v>65</v>
      </c>
      <c r="B83" s="100" t="s">
        <v>66</v>
      </c>
      <c r="C83" s="106" t="s">
        <v>51</v>
      </c>
      <c r="D83" s="153" t="s">
        <v>227</v>
      </c>
      <c r="E83" s="32"/>
      <c r="F83" s="32"/>
      <c r="G83" s="85">
        <f>G84</f>
        <v>382899.99</v>
      </c>
    </row>
    <row r="84" spans="1:10" x14ac:dyDescent="0.2">
      <c r="A84" s="18" t="s">
        <v>67</v>
      </c>
      <c r="B84" s="100" t="s">
        <v>66</v>
      </c>
      <c r="C84" s="106" t="s">
        <v>51</v>
      </c>
      <c r="D84" s="153" t="s">
        <v>227</v>
      </c>
      <c r="E84" s="32" t="s">
        <v>25</v>
      </c>
      <c r="F84" s="32"/>
      <c r="G84" s="85">
        <f>G85+G88</f>
        <v>382899.99</v>
      </c>
    </row>
    <row r="85" spans="1:10" x14ac:dyDescent="0.2">
      <c r="A85" s="18" t="s">
        <v>101</v>
      </c>
      <c r="B85" s="100" t="s">
        <v>66</v>
      </c>
      <c r="C85" s="106" t="s">
        <v>51</v>
      </c>
      <c r="D85" s="153" t="s">
        <v>227</v>
      </c>
      <c r="E85" s="32" t="s">
        <v>27</v>
      </c>
      <c r="F85" s="33">
        <v>200</v>
      </c>
      <c r="G85" s="86">
        <f>G86+G87</f>
        <v>282899.99</v>
      </c>
    </row>
    <row r="86" spans="1:10" x14ac:dyDescent="0.2">
      <c r="A86" s="15" t="s">
        <v>211</v>
      </c>
      <c r="B86" s="100" t="s">
        <v>66</v>
      </c>
      <c r="C86" s="106" t="s">
        <v>51</v>
      </c>
      <c r="D86" s="153" t="s">
        <v>227</v>
      </c>
      <c r="E86" s="32" t="s">
        <v>29</v>
      </c>
      <c r="F86" s="33" t="s">
        <v>31</v>
      </c>
      <c r="G86" s="86">
        <v>222899.99</v>
      </c>
    </row>
    <row r="87" spans="1:10" x14ac:dyDescent="0.2">
      <c r="A87" s="16" t="s">
        <v>213</v>
      </c>
      <c r="B87" s="100" t="s">
        <v>66</v>
      </c>
      <c r="C87" s="106" t="s">
        <v>51</v>
      </c>
      <c r="D87" s="153" t="s">
        <v>227</v>
      </c>
      <c r="E87" s="32" t="s">
        <v>29</v>
      </c>
      <c r="F87" s="32">
        <v>225</v>
      </c>
      <c r="G87" s="86">
        <v>60000</v>
      </c>
    </row>
    <row r="88" spans="1:10" ht="21" x14ac:dyDescent="0.2">
      <c r="A88" s="15" t="s">
        <v>101</v>
      </c>
      <c r="B88" s="100" t="s">
        <v>66</v>
      </c>
      <c r="C88" s="106" t="s">
        <v>51</v>
      </c>
      <c r="D88" s="153" t="s">
        <v>226</v>
      </c>
      <c r="E88" s="32">
        <v>244</v>
      </c>
      <c r="F88" s="32">
        <v>300</v>
      </c>
      <c r="G88" s="86">
        <v>100000</v>
      </c>
    </row>
    <row r="89" spans="1:10" x14ac:dyDescent="0.2">
      <c r="A89" s="26" t="s">
        <v>212</v>
      </c>
      <c r="B89" s="100" t="s">
        <v>66</v>
      </c>
      <c r="C89" s="106" t="s">
        <v>51</v>
      </c>
      <c r="D89" s="153" t="s">
        <v>226</v>
      </c>
      <c r="E89" s="32">
        <v>244</v>
      </c>
      <c r="F89" s="32">
        <v>310</v>
      </c>
      <c r="G89" s="86">
        <v>98999.99</v>
      </c>
      <c r="I89" s="98">
        <f>SUM(G89:H89)</f>
        <v>98999.99</v>
      </c>
    </row>
    <row r="90" spans="1:10" x14ac:dyDescent="0.2">
      <c r="A90" s="26" t="s">
        <v>212</v>
      </c>
      <c r="B90" s="100" t="s">
        <v>66</v>
      </c>
      <c r="C90" s="106" t="s">
        <v>51</v>
      </c>
      <c r="D90" s="153" t="s">
        <v>226</v>
      </c>
      <c r="E90" s="32">
        <v>244</v>
      </c>
      <c r="F90" s="32">
        <v>310</v>
      </c>
      <c r="G90" s="86">
        <v>1000.01</v>
      </c>
      <c r="J90" s="98">
        <f>SUM(G90:I90)</f>
        <v>1000.01</v>
      </c>
    </row>
    <row r="91" spans="1:10" x14ac:dyDescent="0.2">
      <c r="A91" s="26"/>
      <c r="B91" s="100"/>
      <c r="C91" s="106"/>
      <c r="D91" s="153"/>
      <c r="E91" s="32"/>
      <c r="F91" s="32"/>
      <c r="G91" s="85"/>
    </row>
    <row r="92" spans="1:10" x14ac:dyDescent="0.2">
      <c r="A92" s="26" t="s">
        <v>70</v>
      </c>
      <c r="B92" s="100" t="s">
        <v>66</v>
      </c>
      <c r="C92" s="106" t="s">
        <v>52</v>
      </c>
      <c r="D92" s="153"/>
      <c r="E92" s="32"/>
      <c r="F92" s="32"/>
      <c r="G92" s="85">
        <f>G93</f>
        <v>397117.97</v>
      </c>
    </row>
    <row r="93" spans="1:10" x14ac:dyDescent="0.2">
      <c r="A93" s="26" t="s">
        <v>70</v>
      </c>
      <c r="B93" s="100" t="s">
        <v>66</v>
      </c>
      <c r="C93" s="106" t="s">
        <v>52</v>
      </c>
      <c r="D93" s="153" t="s">
        <v>233</v>
      </c>
      <c r="E93" s="32"/>
      <c r="F93" s="32"/>
      <c r="G93" s="85">
        <f>G94+G99+G102+G101</f>
        <v>397117.97</v>
      </c>
    </row>
    <row r="94" spans="1:10" ht="21" x14ac:dyDescent="0.2">
      <c r="A94" s="15" t="s">
        <v>101</v>
      </c>
      <c r="B94" s="100" t="s">
        <v>66</v>
      </c>
      <c r="C94" s="106" t="s">
        <v>52</v>
      </c>
      <c r="D94" s="153" t="s">
        <v>233</v>
      </c>
      <c r="E94" s="30" t="s">
        <v>27</v>
      </c>
      <c r="F94" s="32">
        <v>200</v>
      </c>
      <c r="G94" s="86">
        <f>G95</f>
        <v>101784</v>
      </c>
    </row>
    <row r="95" spans="1:10" ht="21" x14ac:dyDescent="0.2">
      <c r="A95" s="15" t="s">
        <v>101</v>
      </c>
      <c r="B95" s="100" t="s">
        <v>66</v>
      </c>
      <c r="C95" s="106" t="s">
        <v>52</v>
      </c>
      <c r="D95" s="153" t="s">
        <v>233</v>
      </c>
      <c r="E95" s="30" t="s">
        <v>29</v>
      </c>
      <c r="F95" s="31">
        <v>220</v>
      </c>
      <c r="G95" s="86">
        <f>G96+G97+G98</f>
        <v>101784</v>
      </c>
    </row>
    <row r="96" spans="1:10" x14ac:dyDescent="0.2">
      <c r="A96" s="16" t="s">
        <v>77</v>
      </c>
      <c r="B96" s="100" t="s">
        <v>66</v>
      </c>
      <c r="C96" s="106" t="s">
        <v>52</v>
      </c>
      <c r="D96" s="153" t="s">
        <v>233</v>
      </c>
      <c r="E96" s="31" t="s">
        <v>29</v>
      </c>
      <c r="F96" s="31">
        <v>223</v>
      </c>
      <c r="G96" s="86">
        <v>35000</v>
      </c>
    </row>
    <row r="97" spans="1:10" x14ac:dyDescent="0.2">
      <c r="A97" s="20" t="s">
        <v>209</v>
      </c>
      <c r="B97" s="100" t="s">
        <v>66</v>
      </c>
      <c r="C97" s="106" t="s">
        <v>52</v>
      </c>
      <c r="D97" s="153" t="s">
        <v>233</v>
      </c>
      <c r="E97" s="31">
        <v>244</v>
      </c>
      <c r="F97" s="31">
        <v>224</v>
      </c>
      <c r="G97" s="86">
        <v>21808</v>
      </c>
    </row>
    <row r="98" spans="1:10" x14ac:dyDescent="0.2">
      <c r="A98" s="16" t="s">
        <v>213</v>
      </c>
      <c r="B98" s="100" t="s">
        <v>66</v>
      </c>
      <c r="C98" s="106" t="s">
        <v>52</v>
      </c>
      <c r="D98" s="153" t="s">
        <v>233</v>
      </c>
      <c r="E98" s="30">
        <v>240</v>
      </c>
      <c r="F98" s="31">
        <v>225</v>
      </c>
      <c r="G98" s="86">
        <v>44976</v>
      </c>
    </row>
    <row r="99" spans="1:10" ht="21" x14ac:dyDescent="0.2">
      <c r="A99" s="15" t="s">
        <v>36</v>
      </c>
      <c r="B99" s="100" t="s">
        <v>66</v>
      </c>
      <c r="C99" s="106" t="s">
        <v>52</v>
      </c>
      <c r="D99" s="153" t="s">
        <v>233</v>
      </c>
      <c r="E99" s="30">
        <v>200</v>
      </c>
      <c r="F99" s="31">
        <v>300</v>
      </c>
      <c r="G99" s="86">
        <v>56334</v>
      </c>
    </row>
    <row r="100" spans="1:10" x14ac:dyDescent="0.2">
      <c r="A100" s="15" t="s">
        <v>34</v>
      </c>
      <c r="B100" s="100" t="s">
        <v>66</v>
      </c>
      <c r="C100" s="106" t="s">
        <v>52</v>
      </c>
      <c r="D100" s="153" t="s">
        <v>233</v>
      </c>
      <c r="E100" s="30">
        <v>240</v>
      </c>
      <c r="F100" s="31">
        <v>340</v>
      </c>
      <c r="G100" s="86">
        <v>56334</v>
      </c>
    </row>
    <row r="101" spans="1:10" x14ac:dyDescent="0.2">
      <c r="A101" s="15" t="s">
        <v>58</v>
      </c>
      <c r="B101" s="100" t="s">
        <v>66</v>
      </c>
      <c r="C101" s="106" t="s">
        <v>52</v>
      </c>
      <c r="D101" s="153" t="s">
        <v>241</v>
      </c>
      <c r="E101" s="30">
        <v>240</v>
      </c>
      <c r="F101" s="31">
        <v>222</v>
      </c>
      <c r="G101" s="86">
        <v>38999.97</v>
      </c>
    </row>
    <row r="102" spans="1:10" ht="21" x14ac:dyDescent="0.2">
      <c r="A102" s="15" t="s">
        <v>36</v>
      </c>
      <c r="B102" s="100" t="s">
        <v>66</v>
      </c>
      <c r="C102" s="106" t="s">
        <v>52</v>
      </c>
      <c r="D102" s="153" t="s">
        <v>226</v>
      </c>
      <c r="E102" s="30">
        <v>240</v>
      </c>
      <c r="F102" s="31">
        <v>300</v>
      </c>
      <c r="G102" s="86">
        <f>G103+G104+G105+G106</f>
        <v>200000</v>
      </c>
    </row>
    <row r="103" spans="1:10" x14ac:dyDescent="0.2">
      <c r="A103" s="26" t="s">
        <v>212</v>
      </c>
      <c r="B103" s="100" t="s">
        <v>66</v>
      </c>
      <c r="C103" s="106" t="s">
        <v>52</v>
      </c>
      <c r="D103" s="153" t="s">
        <v>226</v>
      </c>
      <c r="E103" s="30">
        <v>244</v>
      </c>
      <c r="F103" s="31">
        <v>310</v>
      </c>
      <c r="G103" s="86">
        <v>98999.99</v>
      </c>
      <c r="I103" s="98">
        <f>SUM(G103:H103)</f>
        <v>98999.99</v>
      </c>
    </row>
    <row r="104" spans="1:10" x14ac:dyDescent="0.2">
      <c r="A104" s="15" t="s">
        <v>34</v>
      </c>
      <c r="B104" s="100" t="s">
        <v>66</v>
      </c>
      <c r="C104" s="106" t="s">
        <v>52</v>
      </c>
      <c r="D104" s="153" t="s">
        <v>226</v>
      </c>
      <c r="E104" s="30">
        <v>244</v>
      </c>
      <c r="F104" s="31">
        <v>340</v>
      </c>
      <c r="G104" s="86">
        <v>98999.98</v>
      </c>
      <c r="I104" s="98">
        <f>SUM(G104:H104)</f>
        <v>98999.98</v>
      </c>
    </row>
    <row r="105" spans="1:10" x14ac:dyDescent="0.2">
      <c r="A105" s="26" t="s">
        <v>212</v>
      </c>
      <c r="B105" s="100" t="s">
        <v>66</v>
      </c>
      <c r="C105" s="106" t="s">
        <v>52</v>
      </c>
      <c r="D105" s="153" t="s">
        <v>226</v>
      </c>
      <c r="E105" s="30">
        <v>244</v>
      </c>
      <c r="F105" s="31">
        <v>310</v>
      </c>
      <c r="G105" s="86">
        <v>1000.01</v>
      </c>
      <c r="J105" s="98">
        <f>SUM(G105:I105)</f>
        <v>1000.01</v>
      </c>
    </row>
    <row r="106" spans="1:10" x14ac:dyDescent="0.2">
      <c r="A106" s="15" t="s">
        <v>34</v>
      </c>
      <c r="B106" s="100" t="s">
        <v>66</v>
      </c>
      <c r="C106" s="106" t="s">
        <v>52</v>
      </c>
      <c r="D106" s="153" t="s">
        <v>226</v>
      </c>
      <c r="E106" s="30">
        <v>244</v>
      </c>
      <c r="F106" s="31">
        <v>340</v>
      </c>
      <c r="G106" s="86">
        <v>1000.02</v>
      </c>
      <c r="J106" s="98">
        <f>SUM(G106:I106)</f>
        <v>1000.02</v>
      </c>
    </row>
    <row r="107" spans="1:10" ht="21" x14ac:dyDescent="0.2">
      <c r="A107" s="16" t="s">
        <v>103</v>
      </c>
      <c r="B107" s="100" t="s">
        <v>71</v>
      </c>
      <c r="C107" s="108"/>
      <c r="D107" s="153"/>
      <c r="E107" s="32"/>
      <c r="F107" s="32"/>
      <c r="G107" s="85">
        <f t="shared" ref="G107:G109" si="5">G108</f>
        <v>4296734.05</v>
      </c>
    </row>
    <row r="108" spans="1:10" ht="21" x14ac:dyDescent="0.2">
      <c r="A108" s="16" t="s">
        <v>103</v>
      </c>
      <c r="B108" s="100" t="s">
        <v>71</v>
      </c>
      <c r="C108" s="106" t="s">
        <v>11</v>
      </c>
      <c r="D108" s="153"/>
      <c r="E108" s="32"/>
      <c r="F108" s="32"/>
      <c r="G108" s="85">
        <f>G109+G123</f>
        <v>4296734.05</v>
      </c>
    </row>
    <row r="109" spans="1:10" ht="21" x14ac:dyDescent="0.2">
      <c r="A109" s="16" t="s">
        <v>103</v>
      </c>
      <c r="B109" s="100" t="s">
        <v>71</v>
      </c>
      <c r="C109" s="106" t="s">
        <v>11</v>
      </c>
      <c r="D109" s="153" t="s">
        <v>228</v>
      </c>
      <c r="E109" s="32"/>
      <c r="F109" s="32"/>
      <c r="G109" s="85">
        <f t="shared" si="5"/>
        <v>4187340.05</v>
      </c>
    </row>
    <row r="110" spans="1:10" ht="21" x14ac:dyDescent="0.2">
      <c r="A110" s="16" t="s">
        <v>103</v>
      </c>
      <c r="B110" s="100" t="s">
        <v>71</v>
      </c>
      <c r="C110" s="106" t="s">
        <v>11</v>
      </c>
      <c r="D110" s="153" t="s">
        <v>228</v>
      </c>
      <c r="E110" s="32"/>
      <c r="F110" s="32"/>
      <c r="G110" s="85">
        <f>G111+G115</f>
        <v>4187340.05</v>
      </c>
    </row>
    <row r="111" spans="1:10" x14ac:dyDescent="0.2">
      <c r="A111" s="18" t="s">
        <v>72</v>
      </c>
      <c r="B111" s="102" t="s">
        <v>71</v>
      </c>
      <c r="C111" s="107" t="s">
        <v>11</v>
      </c>
      <c r="D111" s="153" t="s">
        <v>228</v>
      </c>
      <c r="E111" s="95">
        <v>100</v>
      </c>
      <c r="F111" s="33">
        <v>200</v>
      </c>
      <c r="G111" s="86">
        <f>G112</f>
        <v>2632034</v>
      </c>
    </row>
    <row r="112" spans="1:10" ht="21" x14ac:dyDescent="0.2">
      <c r="A112" s="16" t="s">
        <v>73</v>
      </c>
      <c r="B112" s="102" t="s">
        <v>71</v>
      </c>
      <c r="C112" s="107" t="s">
        <v>11</v>
      </c>
      <c r="D112" s="153" t="s">
        <v>228</v>
      </c>
      <c r="E112" s="37">
        <v>110</v>
      </c>
      <c r="F112" s="33">
        <v>210</v>
      </c>
      <c r="G112" s="86">
        <f>G113+G114</f>
        <v>2632034</v>
      </c>
    </row>
    <row r="113" spans="1:10" ht="45" x14ac:dyDescent="0.2">
      <c r="A113" s="23" t="s">
        <v>194</v>
      </c>
      <c r="B113" s="102" t="s">
        <v>71</v>
      </c>
      <c r="C113" s="107" t="s">
        <v>11</v>
      </c>
      <c r="D113" s="153" t="s">
        <v>228</v>
      </c>
      <c r="E113" s="31">
        <v>111</v>
      </c>
      <c r="F113" s="31">
        <v>211</v>
      </c>
      <c r="G113" s="86">
        <v>2027329</v>
      </c>
    </row>
    <row r="114" spans="1:10" ht="33.75" x14ac:dyDescent="0.2">
      <c r="A114" s="23" t="s">
        <v>181</v>
      </c>
      <c r="B114" s="102" t="s">
        <v>71</v>
      </c>
      <c r="C114" s="107" t="s">
        <v>11</v>
      </c>
      <c r="D114" s="153" t="s">
        <v>228</v>
      </c>
      <c r="E114" s="31">
        <v>119</v>
      </c>
      <c r="F114" s="33">
        <v>213</v>
      </c>
      <c r="G114" s="86">
        <v>604705</v>
      </c>
    </row>
    <row r="115" spans="1:10" ht="21" x14ac:dyDescent="0.2">
      <c r="A115" s="16" t="s">
        <v>101</v>
      </c>
      <c r="B115" s="100" t="s">
        <v>71</v>
      </c>
      <c r="C115" s="106" t="s">
        <v>11</v>
      </c>
      <c r="D115" s="153" t="s">
        <v>228</v>
      </c>
      <c r="E115" s="30" t="s">
        <v>25</v>
      </c>
      <c r="F115" s="35"/>
      <c r="G115" s="89">
        <f>G116+G121</f>
        <v>1555306.05</v>
      </c>
    </row>
    <row r="116" spans="1:10" ht="21" x14ac:dyDescent="0.2">
      <c r="A116" s="16" t="s">
        <v>101</v>
      </c>
      <c r="B116" s="102" t="s">
        <v>71</v>
      </c>
      <c r="C116" s="107" t="s">
        <v>11</v>
      </c>
      <c r="D116" s="153" t="s">
        <v>228</v>
      </c>
      <c r="E116" s="96" t="s">
        <v>27</v>
      </c>
      <c r="F116" s="33">
        <v>220</v>
      </c>
      <c r="G116" s="86">
        <f>G117+G118+G119+G120</f>
        <v>1492306.05</v>
      </c>
    </row>
    <row r="117" spans="1:10" x14ac:dyDescent="0.2">
      <c r="A117" s="19" t="s">
        <v>77</v>
      </c>
      <c r="B117" s="100" t="s">
        <v>71</v>
      </c>
      <c r="C117" s="106" t="s">
        <v>11</v>
      </c>
      <c r="D117" s="153" t="s">
        <v>228</v>
      </c>
      <c r="E117" s="30" t="s">
        <v>29</v>
      </c>
      <c r="F117" s="31" t="s">
        <v>30</v>
      </c>
      <c r="G117" s="86">
        <v>654036.30000000005</v>
      </c>
    </row>
    <row r="118" spans="1:10" x14ac:dyDescent="0.2">
      <c r="A118" s="21" t="s">
        <v>210</v>
      </c>
      <c r="B118" s="100" t="s">
        <v>71</v>
      </c>
      <c r="C118" s="106" t="s">
        <v>11</v>
      </c>
      <c r="D118" s="153" t="s">
        <v>228</v>
      </c>
      <c r="E118" s="31" t="s">
        <v>29</v>
      </c>
      <c r="F118" s="31">
        <v>225</v>
      </c>
      <c r="G118" s="86">
        <v>227269.75</v>
      </c>
    </row>
    <row r="119" spans="1:10" x14ac:dyDescent="0.2">
      <c r="A119" s="19" t="s">
        <v>211</v>
      </c>
      <c r="B119" s="100" t="s">
        <v>71</v>
      </c>
      <c r="C119" s="106" t="s">
        <v>11</v>
      </c>
      <c r="D119" s="153" t="s">
        <v>228</v>
      </c>
      <c r="E119" s="31" t="s">
        <v>29</v>
      </c>
      <c r="F119" s="31" t="s">
        <v>31</v>
      </c>
      <c r="G119" s="86">
        <v>610000</v>
      </c>
    </row>
    <row r="120" spans="1:10" x14ac:dyDescent="0.2">
      <c r="A120" s="19" t="s">
        <v>44</v>
      </c>
      <c r="B120" s="100" t="s">
        <v>71</v>
      </c>
      <c r="C120" s="106" t="s">
        <v>11</v>
      </c>
      <c r="D120" s="153" t="s">
        <v>228</v>
      </c>
      <c r="E120" s="31" t="s">
        <v>29</v>
      </c>
      <c r="F120" s="31" t="s">
        <v>33</v>
      </c>
      <c r="G120" s="86">
        <v>1000</v>
      </c>
    </row>
    <row r="121" spans="1:10" ht="21" x14ac:dyDescent="0.2">
      <c r="A121" s="16" t="s">
        <v>101</v>
      </c>
      <c r="B121" s="100" t="s">
        <v>71</v>
      </c>
      <c r="C121" s="106" t="s">
        <v>11</v>
      </c>
      <c r="D121" s="153" t="s">
        <v>228</v>
      </c>
      <c r="E121" s="31" t="s">
        <v>29</v>
      </c>
      <c r="F121" s="31">
        <v>300</v>
      </c>
      <c r="G121" s="91">
        <f>G122</f>
        <v>63000</v>
      </c>
    </row>
    <row r="122" spans="1:10" x14ac:dyDescent="0.2">
      <c r="A122" s="15" t="s">
        <v>34</v>
      </c>
      <c r="B122" s="100" t="s">
        <v>71</v>
      </c>
      <c r="C122" s="106" t="s">
        <v>11</v>
      </c>
      <c r="D122" s="153" t="s">
        <v>228</v>
      </c>
      <c r="E122" s="31" t="s">
        <v>29</v>
      </c>
      <c r="F122" s="30">
        <v>340</v>
      </c>
      <c r="G122" s="86">
        <v>63000</v>
      </c>
    </row>
    <row r="123" spans="1:10" ht="21" x14ac:dyDescent="0.2">
      <c r="A123" s="16" t="s">
        <v>101</v>
      </c>
      <c r="B123" s="100" t="s">
        <v>71</v>
      </c>
      <c r="C123" s="106" t="s">
        <v>11</v>
      </c>
      <c r="D123" s="153" t="s">
        <v>226</v>
      </c>
      <c r="E123" s="31" t="s">
        <v>29</v>
      </c>
      <c r="F123" s="31">
        <v>300</v>
      </c>
      <c r="G123" s="91">
        <f>G124+G125</f>
        <v>109394</v>
      </c>
    </row>
    <row r="124" spans="1:10" x14ac:dyDescent="0.2">
      <c r="A124" s="26" t="s">
        <v>212</v>
      </c>
      <c r="B124" s="100" t="s">
        <v>71</v>
      </c>
      <c r="C124" s="106" t="s">
        <v>11</v>
      </c>
      <c r="D124" s="153" t="s">
        <v>226</v>
      </c>
      <c r="E124" s="31" t="s">
        <v>29</v>
      </c>
      <c r="F124" s="30">
        <v>310</v>
      </c>
      <c r="G124" s="86">
        <v>108300.05</v>
      </c>
      <c r="H124" t="s">
        <v>140</v>
      </c>
      <c r="I124" s="98">
        <f>SUM(G124:H124)</f>
        <v>108300.05</v>
      </c>
      <c r="J124" s="98"/>
    </row>
    <row r="125" spans="1:10" x14ac:dyDescent="0.2">
      <c r="A125" s="26" t="s">
        <v>212</v>
      </c>
      <c r="B125" s="100" t="s">
        <v>71</v>
      </c>
      <c r="C125" s="106" t="s">
        <v>11</v>
      </c>
      <c r="D125" s="153" t="s">
        <v>226</v>
      </c>
      <c r="E125" s="31" t="s">
        <v>29</v>
      </c>
      <c r="F125" s="30">
        <v>310</v>
      </c>
      <c r="G125" s="86">
        <v>1093.95</v>
      </c>
      <c r="J125" s="98">
        <f>SUM(G125:I125)</f>
        <v>1093.95</v>
      </c>
    </row>
    <row r="126" spans="1:10" x14ac:dyDescent="0.2">
      <c r="A126" s="26" t="s">
        <v>112</v>
      </c>
      <c r="B126" s="100" t="s">
        <v>196</v>
      </c>
      <c r="C126" s="106"/>
      <c r="D126" s="153"/>
      <c r="E126" s="30"/>
      <c r="F126" s="30"/>
      <c r="G126" s="85">
        <f t="shared" ref="G126:G129" si="6">G127</f>
        <v>122640</v>
      </c>
      <c r="J126" s="98">
        <f>SUM(J71:J125)</f>
        <v>4794</v>
      </c>
    </row>
    <row r="127" spans="1:10" x14ac:dyDescent="0.2">
      <c r="A127" s="26" t="s">
        <v>112</v>
      </c>
      <c r="B127" s="100" t="s">
        <v>196</v>
      </c>
      <c r="C127" s="106" t="s">
        <v>11</v>
      </c>
      <c r="D127" s="153"/>
      <c r="E127" s="30"/>
      <c r="F127" s="30"/>
      <c r="G127" s="85">
        <f t="shared" si="6"/>
        <v>122640</v>
      </c>
    </row>
    <row r="128" spans="1:10" x14ac:dyDescent="0.2">
      <c r="A128" s="26" t="s">
        <v>112</v>
      </c>
      <c r="B128" s="100" t="s">
        <v>196</v>
      </c>
      <c r="C128" s="106" t="s">
        <v>11</v>
      </c>
      <c r="D128" s="153" t="s">
        <v>229</v>
      </c>
      <c r="E128" s="30">
        <v>300</v>
      </c>
      <c r="F128" s="30">
        <v>200</v>
      </c>
      <c r="G128" s="85">
        <f t="shared" si="6"/>
        <v>122640</v>
      </c>
    </row>
    <row r="129" spans="1:9" x14ac:dyDescent="0.2">
      <c r="A129" s="26" t="s">
        <v>112</v>
      </c>
      <c r="B129" s="100" t="s">
        <v>196</v>
      </c>
      <c r="C129" s="106" t="s">
        <v>11</v>
      </c>
      <c r="D129" s="153" t="s">
        <v>229</v>
      </c>
      <c r="E129" s="30">
        <v>300</v>
      </c>
      <c r="F129" s="30">
        <v>260</v>
      </c>
      <c r="G129" s="85">
        <f t="shared" si="6"/>
        <v>122640</v>
      </c>
    </row>
    <row r="130" spans="1:9" x14ac:dyDescent="0.2">
      <c r="A130" s="26" t="s">
        <v>113</v>
      </c>
      <c r="B130" s="100" t="s">
        <v>196</v>
      </c>
      <c r="C130" s="106" t="s">
        <v>11</v>
      </c>
      <c r="D130" s="153" t="s">
        <v>229</v>
      </c>
      <c r="E130" s="30">
        <v>320</v>
      </c>
      <c r="F130" s="31">
        <v>263</v>
      </c>
      <c r="G130" s="86">
        <v>122640</v>
      </c>
    </row>
    <row r="131" spans="1:9" x14ac:dyDescent="0.2">
      <c r="A131" s="26" t="s">
        <v>147</v>
      </c>
      <c r="B131" s="100" t="s">
        <v>141</v>
      </c>
      <c r="C131" s="106" t="s">
        <v>66</v>
      </c>
      <c r="D131" s="153" t="s">
        <v>230</v>
      </c>
      <c r="E131" s="30"/>
      <c r="F131" s="30"/>
      <c r="G131" s="85">
        <f>G133</f>
        <v>94385</v>
      </c>
    </row>
    <row r="132" spans="1:9" ht="21" x14ac:dyDescent="0.2">
      <c r="A132" s="16" t="s">
        <v>101</v>
      </c>
      <c r="B132" s="100" t="s">
        <v>141</v>
      </c>
      <c r="C132" s="106" t="s">
        <v>66</v>
      </c>
      <c r="D132" s="153" t="s">
        <v>230</v>
      </c>
      <c r="E132" s="30">
        <v>240</v>
      </c>
      <c r="F132" s="30">
        <v>300</v>
      </c>
      <c r="G132" s="86">
        <f>G133</f>
        <v>94385</v>
      </c>
      <c r="I132" s="98">
        <v>0</v>
      </c>
    </row>
    <row r="133" spans="1:9" x14ac:dyDescent="0.2">
      <c r="A133" s="26" t="s">
        <v>147</v>
      </c>
      <c r="B133" s="100" t="s">
        <v>141</v>
      </c>
      <c r="C133" s="106" t="s">
        <v>66</v>
      </c>
      <c r="D133" s="153" t="s">
        <v>230</v>
      </c>
      <c r="E133" s="30">
        <v>244</v>
      </c>
      <c r="F133" s="30">
        <v>310</v>
      </c>
      <c r="G133" s="86">
        <v>94385</v>
      </c>
    </row>
    <row r="134" spans="1:9" ht="21" x14ac:dyDescent="0.2">
      <c r="A134" s="28" t="s">
        <v>126</v>
      </c>
      <c r="B134" s="100" t="s">
        <v>125</v>
      </c>
      <c r="C134" s="106" t="s">
        <v>11</v>
      </c>
      <c r="D134" s="153"/>
      <c r="E134" s="30"/>
      <c r="F134" s="30"/>
      <c r="G134" s="85">
        <f>G135</f>
        <v>300828.96000000002</v>
      </c>
    </row>
    <row r="135" spans="1:9" x14ac:dyDescent="0.2">
      <c r="A135" s="28" t="s">
        <v>127</v>
      </c>
      <c r="B135" s="100" t="s">
        <v>125</v>
      </c>
      <c r="C135" s="106" t="s">
        <v>11</v>
      </c>
      <c r="D135" s="153" t="s">
        <v>231</v>
      </c>
      <c r="E135" s="30"/>
      <c r="F135" s="30"/>
      <c r="G135" s="85">
        <f>G136</f>
        <v>300828.96000000002</v>
      </c>
      <c r="I135" s="98">
        <f>SUM(I70:I134)</f>
        <v>474600</v>
      </c>
    </row>
    <row r="136" spans="1:9" x14ac:dyDescent="0.2">
      <c r="A136" s="28" t="s">
        <v>129</v>
      </c>
      <c r="B136" s="100" t="s">
        <v>125</v>
      </c>
      <c r="C136" s="106" t="s">
        <v>11</v>
      </c>
      <c r="D136" s="153" t="s">
        <v>231</v>
      </c>
      <c r="E136" s="30">
        <v>700</v>
      </c>
      <c r="F136" s="30"/>
      <c r="G136" s="85">
        <f>G137</f>
        <v>300828.96000000002</v>
      </c>
    </row>
    <row r="137" spans="1:9" x14ac:dyDescent="0.2">
      <c r="A137" s="26" t="s">
        <v>131</v>
      </c>
      <c r="B137" s="100" t="s">
        <v>125</v>
      </c>
      <c r="C137" s="106" t="s">
        <v>11</v>
      </c>
      <c r="D137" s="153" t="s">
        <v>231</v>
      </c>
      <c r="E137" s="30">
        <v>730</v>
      </c>
      <c r="F137" s="31">
        <v>231</v>
      </c>
      <c r="G137" s="86">
        <v>300828.96000000002</v>
      </c>
    </row>
    <row r="138" spans="1:9" x14ac:dyDescent="0.2">
      <c r="A138" s="26"/>
      <c r="B138" s="100"/>
      <c r="C138" s="110"/>
      <c r="D138" s="153"/>
      <c r="E138" s="30"/>
      <c r="F138" s="30"/>
      <c r="G138" s="86"/>
    </row>
    <row r="139" spans="1:9" ht="31.5" x14ac:dyDescent="0.2">
      <c r="A139" s="16" t="s">
        <v>79</v>
      </c>
      <c r="B139" s="100">
        <v>14</v>
      </c>
      <c r="C139" s="110"/>
      <c r="D139" s="153"/>
      <c r="E139" s="32"/>
      <c r="F139" s="32"/>
      <c r="G139" s="144">
        <f t="shared" ref="G139:G141" si="7">G140</f>
        <v>465771</v>
      </c>
    </row>
    <row r="140" spans="1:9" x14ac:dyDescent="0.2">
      <c r="A140" s="18" t="s">
        <v>80</v>
      </c>
      <c r="B140" s="100">
        <v>14</v>
      </c>
      <c r="C140" s="106" t="s">
        <v>52</v>
      </c>
      <c r="D140" s="153"/>
      <c r="E140" s="32"/>
      <c r="F140" s="32"/>
      <c r="G140" s="144">
        <f>G141</f>
        <v>465771</v>
      </c>
    </row>
    <row r="141" spans="1:9" ht="17.25" customHeight="1" x14ac:dyDescent="0.2">
      <c r="A141" s="16" t="s">
        <v>79</v>
      </c>
      <c r="B141" s="100">
        <v>14</v>
      </c>
      <c r="C141" s="106" t="s">
        <v>52</v>
      </c>
      <c r="D141" s="153" t="s">
        <v>232</v>
      </c>
      <c r="E141" s="30" t="s">
        <v>78</v>
      </c>
      <c r="F141" s="32"/>
      <c r="G141" s="87">
        <f t="shared" si="7"/>
        <v>465771</v>
      </c>
    </row>
    <row r="142" spans="1:9" x14ac:dyDescent="0.2">
      <c r="A142" s="18" t="s">
        <v>80</v>
      </c>
      <c r="B142" s="100">
        <v>14</v>
      </c>
      <c r="C142" s="106" t="s">
        <v>52</v>
      </c>
      <c r="D142" s="153" t="s">
        <v>232</v>
      </c>
      <c r="E142" s="30" t="s">
        <v>83</v>
      </c>
      <c r="F142" s="38">
        <v>250</v>
      </c>
      <c r="G142" s="97">
        <f>G143</f>
        <v>465771</v>
      </c>
    </row>
    <row r="143" spans="1:9" ht="22.5" customHeight="1" x14ac:dyDescent="0.2">
      <c r="A143" s="16" t="s">
        <v>81</v>
      </c>
      <c r="B143" s="103">
        <v>14</v>
      </c>
      <c r="C143" s="110" t="s">
        <v>52</v>
      </c>
      <c r="D143" s="153" t="s">
        <v>232</v>
      </c>
      <c r="E143" s="38">
        <v>540</v>
      </c>
      <c r="F143" s="33">
        <v>251</v>
      </c>
      <c r="G143" s="112">
        <v>465771</v>
      </c>
    </row>
    <row r="144" spans="1:9" x14ac:dyDescent="0.2">
      <c r="A144" s="18" t="s">
        <v>215</v>
      </c>
      <c r="B144" s="104"/>
      <c r="C144" s="111"/>
      <c r="D144" s="30"/>
      <c r="E144" s="33"/>
      <c r="F144" s="33"/>
      <c r="G144" s="113">
        <f>G8+G47+G61+G72+G81+G107+G126+G131+G134+G139</f>
        <v>11599527.270000001</v>
      </c>
    </row>
    <row r="145" spans="1:7" x14ac:dyDescent="0.2">
      <c r="D145" s="8"/>
      <c r="F145" s="98" t="s">
        <v>140</v>
      </c>
    </row>
    <row r="146" spans="1:7" x14ac:dyDescent="0.2">
      <c r="A146" t="s">
        <v>222</v>
      </c>
      <c r="D146" s="8" t="s">
        <v>142</v>
      </c>
      <c r="G146" s="142"/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="129" zoomScaleNormal="129" workbookViewId="0">
      <selection sqref="A1:G146"/>
    </sheetView>
  </sheetViews>
  <sheetFormatPr defaultRowHeight="12.75" x14ac:dyDescent="0.2"/>
  <cols>
    <col min="1" max="1" width="47.5703125" customWidth="1"/>
    <col min="2" max="2" width="6.85546875" customWidth="1"/>
    <col min="3" max="3" width="6.42578125" customWidth="1"/>
    <col min="4" max="4" width="10.85546875" customWidth="1"/>
    <col min="5" max="5" width="4.7109375" customWidth="1"/>
    <col min="6" max="6" width="4.28515625" customWidth="1"/>
    <col min="7" max="7" width="12.5703125" customWidth="1"/>
    <col min="9" max="9" width="10.140625" customWidth="1"/>
  </cols>
  <sheetData>
    <row r="1" spans="1:7" x14ac:dyDescent="0.2">
      <c r="A1" s="93" t="s">
        <v>173</v>
      </c>
      <c r="B1" s="149"/>
      <c r="C1" s="149"/>
      <c r="D1" s="8"/>
      <c r="E1" s="8"/>
      <c r="F1" s="8"/>
      <c r="G1" s="84"/>
    </row>
    <row r="2" spans="1:7" x14ac:dyDescent="0.2">
      <c r="A2" s="163" t="s">
        <v>221</v>
      </c>
      <c r="B2" s="163"/>
      <c r="C2" s="163"/>
      <c r="D2" s="163"/>
      <c r="E2" s="163"/>
      <c r="F2" s="163"/>
      <c r="G2" s="163"/>
    </row>
    <row r="3" spans="1:7" x14ac:dyDescent="0.2">
      <c r="A3" s="81" t="s">
        <v>179</v>
      </c>
      <c r="B3" s="149"/>
      <c r="C3" s="149"/>
      <c r="D3" s="8"/>
      <c r="E3" s="8"/>
      <c r="F3" s="8"/>
      <c r="G3" s="84"/>
    </row>
    <row r="4" spans="1:7" x14ac:dyDescent="0.2">
      <c r="A4" s="149" t="s">
        <v>243</v>
      </c>
      <c r="B4" s="149"/>
      <c r="C4" s="163"/>
      <c r="D4" s="163"/>
      <c r="E4" s="163"/>
      <c r="F4" s="163"/>
      <c r="G4" s="163"/>
    </row>
    <row r="5" spans="1:7" x14ac:dyDescent="0.2">
      <c r="A5" s="9" t="s">
        <v>0</v>
      </c>
      <c r="B5" s="149"/>
      <c r="C5" s="149"/>
      <c r="D5" s="8"/>
      <c r="E5" s="8"/>
      <c r="F5" s="8"/>
      <c r="G5" s="84"/>
    </row>
    <row r="6" spans="1:7" x14ac:dyDescent="0.2">
      <c r="A6" s="9" t="s">
        <v>144</v>
      </c>
      <c r="B6" s="99"/>
      <c r="C6" s="149"/>
      <c r="D6" s="8"/>
      <c r="E6" s="8"/>
      <c r="F6" s="8"/>
      <c r="G6" s="84"/>
    </row>
    <row r="7" spans="1:7" x14ac:dyDescent="0.2">
      <c r="A7" s="10" t="s">
        <v>1</v>
      </c>
      <c r="B7" s="150" t="s">
        <v>86</v>
      </c>
      <c r="C7" s="151" t="s">
        <v>88</v>
      </c>
      <c r="D7" s="12" t="s">
        <v>2</v>
      </c>
      <c r="E7" s="13" t="s">
        <v>3</v>
      </c>
      <c r="F7" s="13" t="s">
        <v>4</v>
      </c>
      <c r="G7" s="138">
        <v>2018</v>
      </c>
    </row>
    <row r="8" spans="1:7" x14ac:dyDescent="0.2">
      <c r="A8" s="17" t="s">
        <v>6</v>
      </c>
      <c r="B8" s="100" t="s">
        <v>11</v>
      </c>
      <c r="C8" s="105"/>
      <c r="D8" s="33"/>
      <c r="E8" s="33"/>
      <c r="F8" s="33"/>
      <c r="G8" s="85">
        <f>G9+G17+G39+G44</f>
        <v>3871430.2800000003</v>
      </c>
    </row>
    <row r="9" spans="1:7" ht="21" x14ac:dyDescent="0.2">
      <c r="A9" s="15" t="s">
        <v>7</v>
      </c>
      <c r="B9" s="100" t="s">
        <v>11</v>
      </c>
      <c r="C9" s="106" t="s">
        <v>51</v>
      </c>
      <c r="D9" s="32"/>
      <c r="E9" s="32"/>
      <c r="F9" s="32"/>
      <c r="G9" s="85">
        <f t="shared" ref="G9:G13" si="0">G10</f>
        <v>917342</v>
      </c>
    </row>
    <row r="10" spans="1:7" ht="31.5" x14ac:dyDescent="0.2">
      <c r="A10" s="16" t="s">
        <v>8</v>
      </c>
      <c r="B10" s="100" t="s">
        <v>11</v>
      </c>
      <c r="C10" s="106" t="s">
        <v>51</v>
      </c>
      <c r="D10" s="30"/>
      <c r="E10" s="32"/>
      <c r="F10" s="32"/>
      <c r="G10" s="85">
        <f t="shared" si="0"/>
        <v>917342</v>
      </c>
    </row>
    <row r="11" spans="1:7" x14ac:dyDescent="0.2">
      <c r="A11" s="14" t="s">
        <v>90</v>
      </c>
      <c r="B11" s="100" t="s">
        <v>11</v>
      </c>
      <c r="C11" s="106" t="s">
        <v>51</v>
      </c>
      <c r="D11" s="152" t="s">
        <v>239</v>
      </c>
      <c r="E11" s="32"/>
      <c r="F11" s="32"/>
      <c r="G11" s="85">
        <f t="shared" si="0"/>
        <v>917342</v>
      </c>
    </row>
    <row r="12" spans="1:7" ht="42" x14ac:dyDescent="0.2">
      <c r="A12" s="16" t="s">
        <v>91</v>
      </c>
      <c r="B12" s="101" t="s">
        <v>11</v>
      </c>
      <c r="C12" s="106" t="s">
        <v>51</v>
      </c>
      <c r="D12" s="152" t="s">
        <v>239</v>
      </c>
      <c r="E12" s="30" t="s">
        <v>9</v>
      </c>
      <c r="F12" s="32"/>
      <c r="G12" s="85">
        <f t="shared" si="0"/>
        <v>917342</v>
      </c>
    </row>
    <row r="13" spans="1:7" ht="21" x14ac:dyDescent="0.2">
      <c r="A13" s="16" t="s">
        <v>186</v>
      </c>
      <c r="B13" s="101" t="s">
        <v>11</v>
      </c>
      <c r="C13" s="106" t="s">
        <v>51</v>
      </c>
      <c r="D13" s="152" t="s">
        <v>239</v>
      </c>
      <c r="E13" s="30" t="s">
        <v>12</v>
      </c>
      <c r="F13" s="32"/>
      <c r="G13" s="85">
        <f t="shared" si="0"/>
        <v>917342</v>
      </c>
    </row>
    <row r="14" spans="1:7" ht="31.5" x14ac:dyDescent="0.2">
      <c r="A14" s="16" t="s">
        <v>184</v>
      </c>
      <c r="B14" s="101" t="s">
        <v>11</v>
      </c>
      <c r="C14" s="106" t="s">
        <v>51</v>
      </c>
      <c r="D14" s="152" t="s">
        <v>239</v>
      </c>
      <c r="E14" s="30">
        <v>121</v>
      </c>
      <c r="F14" s="32">
        <v>200</v>
      </c>
      <c r="G14" s="85">
        <f>G15+G16</f>
        <v>917342</v>
      </c>
    </row>
    <row r="15" spans="1:7" x14ac:dyDescent="0.2">
      <c r="A15" s="19" t="s">
        <v>183</v>
      </c>
      <c r="B15" s="101" t="s">
        <v>11</v>
      </c>
      <c r="C15" s="106" t="s">
        <v>51</v>
      </c>
      <c r="D15" s="152" t="s">
        <v>239</v>
      </c>
      <c r="E15" s="31" t="s">
        <v>15</v>
      </c>
      <c r="F15" s="31" t="s">
        <v>16</v>
      </c>
      <c r="G15" s="86">
        <v>704564</v>
      </c>
    </row>
    <row r="16" spans="1:7" ht="33.75" x14ac:dyDescent="0.2">
      <c r="A16" s="23" t="s">
        <v>180</v>
      </c>
      <c r="B16" s="101" t="s">
        <v>11</v>
      </c>
      <c r="C16" s="106" t="s">
        <v>51</v>
      </c>
      <c r="D16" s="152" t="s">
        <v>239</v>
      </c>
      <c r="E16" s="31">
        <v>129</v>
      </c>
      <c r="F16" s="31" t="s">
        <v>18</v>
      </c>
      <c r="G16" s="86">
        <v>212778</v>
      </c>
    </row>
    <row r="17" spans="1:7" ht="31.5" x14ac:dyDescent="0.2">
      <c r="A17" s="15" t="s">
        <v>19</v>
      </c>
      <c r="B17" s="101" t="s">
        <v>11</v>
      </c>
      <c r="C17" s="106" t="s">
        <v>62</v>
      </c>
      <c r="D17" s="152" t="s">
        <v>239</v>
      </c>
      <c r="E17" s="32"/>
      <c r="F17" s="32"/>
      <c r="G17" s="85">
        <f>G18</f>
        <v>2923388.2800000003</v>
      </c>
    </row>
    <row r="18" spans="1:7" ht="31.5" x14ac:dyDescent="0.2">
      <c r="A18" s="16" t="s">
        <v>20</v>
      </c>
      <c r="B18" s="101" t="s">
        <v>11</v>
      </c>
      <c r="C18" s="106" t="s">
        <v>62</v>
      </c>
      <c r="D18" s="152" t="s">
        <v>239</v>
      </c>
      <c r="E18" s="32"/>
      <c r="F18" s="32"/>
      <c r="G18" s="85">
        <f>G19+G36</f>
        <v>2923388.2800000003</v>
      </c>
    </row>
    <row r="19" spans="1:7" x14ac:dyDescent="0.2">
      <c r="A19" s="18" t="s">
        <v>115</v>
      </c>
      <c r="B19" s="101" t="s">
        <v>11</v>
      </c>
      <c r="C19" s="106" t="s">
        <v>62</v>
      </c>
      <c r="D19" s="152" t="s">
        <v>239</v>
      </c>
      <c r="E19" s="32" t="s">
        <v>140</v>
      </c>
      <c r="F19" s="32"/>
      <c r="G19" s="85">
        <f>G20+G25</f>
        <v>2800324.22</v>
      </c>
    </row>
    <row r="20" spans="1:7" ht="42" x14ac:dyDescent="0.2">
      <c r="A20" s="16" t="s">
        <v>21</v>
      </c>
      <c r="B20" s="101" t="s">
        <v>11</v>
      </c>
      <c r="C20" s="106" t="s">
        <v>62</v>
      </c>
      <c r="D20" s="152" t="s">
        <v>239</v>
      </c>
      <c r="E20" s="30" t="s">
        <v>9</v>
      </c>
      <c r="F20" s="32">
        <v>200</v>
      </c>
      <c r="G20" s="85">
        <f>G21</f>
        <v>2627921.4900000002</v>
      </c>
    </row>
    <row r="21" spans="1:7" x14ac:dyDescent="0.2">
      <c r="A21" s="18" t="s">
        <v>10</v>
      </c>
      <c r="B21" s="101" t="s">
        <v>11</v>
      </c>
      <c r="C21" s="106" t="s">
        <v>62</v>
      </c>
      <c r="D21" s="152" t="s">
        <v>239</v>
      </c>
      <c r="E21" s="30" t="s">
        <v>12</v>
      </c>
      <c r="F21" s="32">
        <v>210</v>
      </c>
      <c r="G21" s="85">
        <f>G23+G24</f>
        <v>2627921.4900000002</v>
      </c>
    </row>
    <row r="22" spans="1:7" ht="31.5" x14ac:dyDescent="0.2">
      <c r="A22" s="16" t="s">
        <v>182</v>
      </c>
      <c r="B22" s="101" t="s">
        <v>11</v>
      </c>
      <c r="C22" s="106" t="s">
        <v>62</v>
      </c>
      <c r="D22" s="152" t="s">
        <v>239</v>
      </c>
      <c r="E22" s="30" t="s">
        <v>15</v>
      </c>
      <c r="F22" s="32">
        <v>210</v>
      </c>
      <c r="G22" s="85">
        <f>G23+G24</f>
        <v>2627921.4900000002</v>
      </c>
    </row>
    <row r="23" spans="1:7" x14ac:dyDescent="0.2">
      <c r="A23" s="19" t="s">
        <v>183</v>
      </c>
      <c r="B23" s="101" t="s">
        <v>11</v>
      </c>
      <c r="C23" s="106" t="s">
        <v>62</v>
      </c>
      <c r="D23" s="152" t="s">
        <v>239</v>
      </c>
      <c r="E23" s="31" t="s">
        <v>15</v>
      </c>
      <c r="F23" s="31" t="s">
        <v>16</v>
      </c>
      <c r="G23" s="86">
        <v>2018373.49</v>
      </c>
    </row>
    <row r="24" spans="1:7" ht="33.75" x14ac:dyDescent="0.2">
      <c r="A24" s="23" t="s">
        <v>180</v>
      </c>
      <c r="B24" s="101" t="s">
        <v>11</v>
      </c>
      <c r="C24" s="106" t="s">
        <v>62</v>
      </c>
      <c r="D24" s="152" t="s">
        <v>239</v>
      </c>
      <c r="E24" s="31">
        <v>129</v>
      </c>
      <c r="F24" s="31" t="s">
        <v>18</v>
      </c>
      <c r="G24" s="86">
        <v>609548</v>
      </c>
    </row>
    <row r="25" spans="1:7" x14ac:dyDescent="0.2">
      <c r="A25" s="16" t="s">
        <v>24</v>
      </c>
      <c r="B25" s="101" t="s">
        <v>11</v>
      </c>
      <c r="C25" s="106" t="s">
        <v>62</v>
      </c>
      <c r="D25" s="152" t="s">
        <v>239</v>
      </c>
      <c r="E25" s="30" t="s">
        <v>25</v>
      </c>
      <c r="F25" s="32"/>
      <c r="G25" s="85">
        <f>G29+G32+G33+G31</f>
        <v>172402.73</v>
      </c>
    </row>
    <row r="26" spans="1:7" ht="21" x14ac:dyDescent="0.2">
      <c r="A26" s="20" t="s">
        <v>26</v>
      </c>
      <c r="B26" s="101" t="s">
        <v>11</v>
      </c>
      <c r="C26" s="106" t="s">
        <v>62</v>
      </c>
      <c r="D26" s="152" t="s">
        <v>239</v>
      </c>
      <c r="E26" s="30" t="s">
        <v>27</v>
      </c>
      <c r="F26" s="32"/>
      <c r="G26" s="85"/>
    </row>
    <row r="27" spans="1:7" x14ac:dyDescent="0.2">
      <c r="A27" s="21" t="s">
        <v>94</v>
      </c>
      <c r="B27" s="101" t="s">
        <v>11</v>
      </c>
      <c r="C27" s="106" t="s">
        <v>62</v>
      </c>
      <c r="D27" s="152" t="s">
        <v>239</v>
      </c>
      <c r="E27" s="31">
        <v>242</v>
      </c>
      <c r="F27" s="22"/>
      <c r="G27" s="86">
        <v>0</v>
      </c>
    </row>
    <row r="28" spans="1:7" ht="21" x14ac:dyDescent="0.2">
      <c r="A28" s="20" t="s">
        <v>28</v>
      </c>
      <c r="B28" s="101" t="s">
        <v>11</v>
      </c>
      <c r="C28" s="106" t="s">
        <v>62</v>
      </c>
      <c r="D28" s="152" t="s">
        <v>239</v>
      </c>
      <c r="E28" s="30" t="s">
        <v>29</v>
      </c>
      <c r="F28" s="32"/>
      <c r="G28" s="85">
        <f>G29+G31</f>
        <v>171402.73</v>
      </c>
    </row>
    <row r="29" spans="1:7" x14ac:dyDescent="0.2">
      <c r="A29" s="19" t="s">
        <v>92</v>
      </c>
      <c r="B29" s="101" t="s">
        <v>11</v>
      </c>
      <c r="C29" s="106" t="s">
        <v>62</v>
      </c>
      <c r="D29" s="152" t="s">
        <v>239</v>
      </c>
      <c r="E29" s="31" t="s">
        <v>29</v>
      </c>
      <c r="F29" s="31" t="s">
        <v>30</v>
      </c>
      <c r="G29" s="86">
        <v>146402.73000000001</v>
      </c>
    </row>
    <row r="30" spans="1:7" x14ac:dyDescent="0.2">
      <c r="A30" s="19" t="s">
        <v>95</v>
      </c>
      <c r="B30" s="101" t="s">
        <v>11</v>
      </c>
      <c r="C30" s="106" t="s">
        <v>62</v>
      </c>
      <c r="D30" s="152" t="s">
        <v>239</v>
      </c>
      <c r="E30" s="31">
        <v>244</v>
      </c>
      <c r="F30" s="31">
        <v>225</v>
      </c>
      <c r="G30" s="86"/>
    </row>
    <row r="31" spans="1:7" x14ac:dyDescent="0.2">
      <c r="A31" s="19" t="s">
        <v>96</v>
      </c>
      <c r="B31" s="101" t="s">
        <v>11</v>
      </c>
      <c r="C31" s="106" t="s">
        <v>62</v>
      </c>
      <c r="D31" s="152" t="s">
        <v>239</v>
      </c>
      <c r="E31" s="31">
        <v>244</v>
      </c>
      <c r="F31" s="31">
        <v>226</v>
      </c>
      <c r="G31" s="86">
        <v>25000</v>
      </c>
    </row>
    <row r="32" spans="1:7" x14ac:dyDescent="0.2">
      <c r="A32" s="19" t="s">
        <v>93</v>
      </c>
      <c r="B32" s="101" t="s">
        <v>11</v>
      </c>
      <c r="C32" s="106" t="s">
        <v>62</v>
      </c>
      <c r="D32" s="152" t="s">
        <v>239</v>
      </c>
      <c r="E32" s="31">
        <v>852</v>
      </c>
      <c r="F32" s="31">
        <v>290</v>
      </c>
      <c r="G32" s="86">
        <v>500</v>
      </c>
    </row>
    <row r="33" spans="1:7" x14ac:dyDescent="0.2">
      <c r="A33" s="19" t="s">
        <v>32</v>
      </c>
      <c r="B33" s="101" t="s">
        <v>11</v>
      </c>
      <c r="C33" s="106" t="s">
        <v>62</v>
      </c>
      <c r="D33" s="152" t="s">
        <v>239</v>
      </c>
      <c r="E33" s="31">
        <v>853</v>
      </c>
      <c r="F33" s="31">
        <v>290</v>
      </c>
      <c r="G33" s="86">
        <v>500</v>
      </c>
    </row>
    <row r="34" spans="1:7" ht="21" x14ac:dyDescent="0.2">
      <c r="A34" s="20" t="s">
        <v>28</v>
      </c>
      <c r="B34" s="101" t="s">
        <v>11</v>
      </c>
      <c r="C34" s="106" t="s">
        <v>62</v>
      </c>
      <c r="D34" s="152" t="s">
        <v>239</v>
      </c>
      <c r="E34" s="31" t="s">
        <v>29</v>
      </c>
      <c r="F34" s="31">
        <v>300</v>
      </c>
      <c r="G34" s="86">
        <f>G36</f>
        <v>123064.06</v>
      </c>
    </row>
    <row r="35" spans="1:7" x14ac:dyDescent="0.2">
      <c r="A35" s="26" t="s">
        <v>212</v>
      </c>
      <c r="B35" s="101" t="s">
        <v>11</v>
      </c>
      <c r="C35" s="106" t="s">
        <v>62</v>
      </c>
      <c r="D35" s="152" t="s">
        <v>239</v>
      </c>
      <c r="E35" s="31">
        <v>244</v>
      </c>
      <c r="F35" s="31">
        <v>310</v>
      </c>
      <c r="G35" s="86"/>
    </row>
    <row r="36" spans="1:7" x14ac:dyDescent="0.2">
      <c r="A36" s="20" t="s">
        <v>34</v>
      </c>
      <c r="B36" s="101" t="s">
        <v>11</v>
      </c>
      <c r="C36" s="106" t="s">
        <v>62</v>
      </c>
      <c r="D36" s="152" t="s">
        <v>239</v>
      </c>
      <c r="E36" s="30" t="s">
        <v>29</v>
      </c>
      <c r="F36" s="31">
        <v>340</v>
      </c>
      <c r="G36" s="86">
        <v>123064.06</v>
      </c>
    </row>
    <row r="37" spans="1:7" x14ac:dyDescent="0.2">
      <c r="A37" s="19" t="s">
        <v>140</v>
      </c>
      <c r="B37" s="101"/>
      <c r="C37" s="106"/>
      <c r="D37" s="153"/>
      <c r="E37" s="30"/>
      <c r="F37" s="31"/>
      <c r="G37" s="86">
        <v>0</v>
      </c>
    </row>
    <row r="38" spans="1:7" x14ac:dyDescent="0.2">
      <c r="A38" s="19"/>
      <c r="B38" s="101"/>
      <c r="C38" s="106"/>
      <c r="D38" s="153"/>
      <c r="E38" s="31"/>
      <c r="F38" s="32"/>
      <c r="G38" s="85"/>
    </row>
    <row r="39" spans="1:7" x14ac:dyDescent="0.2">
      <c r="A39" s="18" t="s">
        <v>37</v>
      </c>
      <c r="B39" s="101" t="s">
        <v>11</v>
      </c>
      <c r="C39" s="106">
        <v>11</v>
      </c>
      <c r="D39" s="153"/>
      <c r="E39" s="32"/>
      <c r="F39" s="32"/>
      <c r="G39" s="85">
        <f t="shared" ref="G39:G42" si="1">G40</f>
        <v>30000</v>
      </c>
    </row>
    <row r="40" spans="1:7" x14ac:dyDescent="0.2">
      <c r="A40" s="18" t="s">
        <v>38</v>
      </c>
      <c r="B40" s="101" t="s">
        <v>11</v>
      </c>
      <c r="C40" s="106">
        <v>11</v>
      </c>
      <c r="D40" s="152" t="s">
        <v>238</v>
      </c>
      <c r="E40" s="32"/>
      <c r="F40" s="32"/>
      <c r="G40" s="85">
        <f t="shared" si="1"/>
        <v>30000</v>
      </c>
    </row>
    <row r="41" spans="1:7" x14ac:dyDescent="0.2">
      <c r="A41" s="18" t="s">
        <v>39</v>
      </c>
      <c r="B41" s="101" t="s">
        <v>11</v>
      </c>
      <c r="C41" s="106">
        <v>11</v>
      </c>
      <c r="D41" s="152" t="s">
        <v>238</v>
      </c>
      <c r="E41" s="32"/>
      <c r="F41" s="32"/>
      <c r="G41" s="85">
        <f t="shared" si="1"/>
        <v>30000</v>
      </c>
    </row>
    <row r="42" spans="1:7" x14ac:dyDescent="0.2">
      <c r="A42" s="18" t="s">
        <v>40</v>
      </c>
      <c r="B42" s="101" t="s">
        <v>11</v>
      </c>
      <c r="C42" s="106">
        <v>11</v>
      </c>
      <c r="D42" s="152" t="s">
        <v>238</v>
      </c>
      <c r="E42" s="30">
        <v>240</v>
      </c>
      <c r="F42" s="32"/>
      <c r="G42" s="85">
        <f t="shared" si="1"/>
        <v>30000</v>
      </c>
    </row>
    <row r="43" spans="1:7" x14ac:dyDescent="0.2">
      <c r="A43" s="19" t="s">
        <v>44</v>
      </c>
      <c r="B43" s="101" t="s">
        <v>11</v>
      </c>
      <c r="C43" s="106">
        <v>11</v>
      </c>
      <c r="D43" s="152" t="s">
        <v>238</v>
      </c>
      <c r="E43" s="30">
        <v>244</v>
      </c>
      <c r="F43" s="31" t="s">
        <v>33</v>
      </c>
      <c r="G43" s="86">
        <v>30000</v>
      </c>
    </row>
    <row r="44" spans="1:7" ht="42" x14ac:dyDescent="0.2">
      <c r="A44" s="16" t="s">
        <v>149</v>
      </c>
      <c r="B44" s="101" t="s">
        <v>11</v>
      </c>
      <c r="C44" s="107" t="s">
        <v>125</v>
      </c>
      <c r="D44" s="152"/>
      <c r="E44" s="31"/>
      <c r="F44" s="31"/>
      <c r="G44" s="85">
        <f>G45</f>
        <v>700</v>
      </c>
    </row>
    <row r="45" spans="1:7" x14ac:dyDescent="0.2">
      <c r="A45" s="16" t="s">
        <v>24</v>
      </c>
      <c r="B45" s="101" t="s">
        <v>11</v>
      </c>
      <c r="C45" s="106" t="s">
        <v>125</v>
      </c>
      <c r="D45" s="152" t="s">
        <v>237</v>
      </c>
      <c r="E45" s="31"/>
      <c r="F45" s="31">
        <v>300</v>
      </c>
      <c r="G45" s="86">
        <f>G46</f>
        <v>700</v>
      </c>
    </row>
    <row r="46" spans="1:7" x14ac:dyDescent="0.2">
      <c r="A46" s="20" t="s">
        <v>34</v>
      </c>
      <c r="B46" s="101" t="s">
        <v>11</v>
      </c>
      <c r="C46" s="107" t="s">
        <v>125</v>
      </c>
      <c r="D46" s="152" t="s">
        <v>237</v>
      </c>
      <c r="E46" s="31">
        <v>244</v>
      </c>
      <c r="F46" s="31">
        <v>340</v>
      </c>
      <c r="G46" s="86">
        <v>700</v>
      </c>
    </row>
    <row r="47" spans="1:7" x14ac:dyDescent="0.2">
      <c r="A47" s="18" t="s">
        <v>45</v>
      </c>
      <c r="B47" s="100" t="s">
        <v>51</v>
      </c>
      <c r="C47" s="108"/>
      <c r="D47" s="153"/>
      <c r="E47" s="32"/>
      <c r="F47" s="30" t="s">
        <v>48</v>
      </c>
      <c r="G47" s="87">
        <f t="shared" ref="G47:G49" si="2">G48</f>
        <v>240500</v>
      </c>
    </row>
    <row r="48" spans="1:7" x14ac:dyDescent="0.2">
      <c r="A48" s="18" t="s">
        <v>46</v>
      </c>
      <c r="B48" s="100" t="s">
        <v>51</v>
      </c>
      <c r="C48" s="109" t="s">
        <v>52</v>
      </c>
      <c r="D48" s="153"/>
      <c r="E48" s="30" t="s">
        <v>47</v>
      </c>
      <c r="F48" s="34"/>
      <c r="G48" s="88">
        <f t="shared" si="2"/>
        <v>240500</v>
      </c>
    </row>
    <row r="49" spans="1:7" ht="21" x14ac:dyDescent="0.2">
      <c r="A49" s="16" t="s">
        <v>49</v>
      </c>
      <c r="B49" s="100" t="s">
        <v>51</v>
      </c>
      <c r="C49" s="109" t="s">
        <v>52</v>
      </c>
      <c r="D49" s="153" t="s">
        <v>236</v>
      </c>
      <c r="E49" s="34"/>
      <c r="F49" s="32"/>
      <c r="G49" s="85">
        <f t="shared" si="2"/>
        <v>240500</v>
      </c>
    </row>
    <row r="50" spans="1:7" ht="31.5" x14ac:dyDescent="0.2">
      <c r="A50" s="20" t="s">
        <v>50</v>
      </c>
      <c r="B50" s="100" t="s">
        <v>51</v>
      </c>
      <c r="C50" s="109" t="s">
        <v>52</v>
      </c>
      <c r="D50" s="153" t="s">
        <v>236</v>
      </c>
      <c r="E50" s="30" t="s">
        <v>9</v>
      </c>
      <c r="F50" s="35"/>
      <c r="G50" s="89">
        <f>G51+G54+G58</f>
        <v>240500</v>
      </c>
    </row>
    <row r="51" spans="1:7" x14ac:dyDescent="0.2">
      <c r="A51" s="14" t="s">
        <v>10</v>
      </c>
      <c r="B51" s="100" t="s">
        <v>51</v>
      </c>
      <c r="C51" s="109" t="s">
        <v>52</v>
      </c>
      <c r="D51" s="153" t="s">
        <v>236</v>
      </c>
      <c r="E51" s="34">
        <v>120</v>
      </c>
      <c r="F51" s="32">
        <v>200</v>
      </c>
      <c r="G51" s="85">
        <f>G52+G53</f>
        <v>218300</v>
      </c>
    </row>
    <row r="52" spans="1:7" x14ac:dyDescent="0.2">
      <c r="A52" s="19" t="s">
        <v>183</v>
      </c>
      <c r="B52" s="100" t="s">
        <v>51</v>
      </c>
      <c r="C52" s="109" t="s">
        <v>52</v>
      </c>
      <c r="D52" s="153" t="s">
        <v>236</v>
      </c>
      <c r="E52" s="30">
        <v>121</v>
      </c>
      <c r="F52" s="31" t="s">
        <v>16</v>
      </c>
      <c r="G52" s="86">
        <v>167665</v>
      </c>
    </row>
    <row r="53" spans="1:7" ht="33.75" x14ac:dyDescent="0.2">
      <c r="A53" s="23" t="s">
        <v>180</v>
      </c>
      <c r="B53" s="100" t="s">
        <v>51</v>
      </c>
      <c r="C53" s="109" t="s">
        <v>52</v>
      </c>
      <c r="D53" s="153" t="s">
        <v>236</v>
      </c>
      <c r="E53" s="31" t="s">
        <v>15</v>
      </c>
      <c r="F53" s="31">
        <v>213</v>
      </c>
      <c r="G53" s="86">
        <v>50635</v>
      </c>
    </row>
    <row r="54" spans="1:7" ht="21" x14ac:dyDescent="0.2">
      <c r="A54" s="15" t="s">
        <v>36</v>
      </c>
      <c r="B54" s="100" t="s">
        <v>51</v>
      </c>
      <c r="C54" s="109" t="s">
        <v>52</v>
      </c>
      <c r="D54" s="153" t="s">
        <v>236</v>
      </c>
      <c r="E54" s="30">
        <v>244</v>
      </c>
      <c r="F54" s="31">
        <v>220</v>
      </c>
      <c r="G54" s="86">
        <f>G55+G56+G57</f>
        <v>16400</v>
      </c>
    </row>
    <row r="55" spans="1:7" x14ac:dyDescent="0.2">
      <c r="A55" s="23" t="s">
        <v>56</v>
      </c>
      <c r="B55" s="100" t="s">
        <v>51</v>
      </c>
      <c r="C55" s="109" t="s">
        <v>52</v>
      </c>
      <c r="D55" s="153" t="s">
        <v>236</v>
      </c>
      <c r="E55" s="30">
        <v>244</v>
      </c>
      <c r="F55" s="32">
        <v>221</v>
      </c>
      <c r="G55" s="86">
        <v>4400</v>
      </c>
    </row>
    <row r="56" spans="1:7" x14ac:dyDescent="0.2">
      <c r="A56" s="23" t="s">
        <v>58</v>
      </c>
      <c r="B56" s="100" t="s">
        <v>51</v>
      </c>
      <c r="C56" s="109" t="s">
        <v>52</v>
      </c>
      <c r="D56" s="153" t="s">
        <v>236</v>
      </c>
      <c r="E56" s="30">
        <v>244</v>
      </c>
      <c r="F56" s="33">
        <v>222</v>
      </c>
      <c r="G56" s="86">
        <v>8000</v>
      </c>
    </row>
    <row r="57" spans="1:7" x14ac:dyDescent="0.2">
      <c r="A57" s="23" t="s">
        <v>204</v>
      </c>
      <c r="B57" s="100" t="s">
        <v>51</v>
      </c>
      <c r="C57" s="109" t="s">
        <v>52</v>
      </c>
      <c r="D57" s="153" t="s">
        <v>236</v>
      </c>
      <c r="E57" s="30">
        <v>244</v>
      </c>
      <c r="F57" s="33">
        <v>224</v>
      </c>
      <c r="G57" s="86">
        <v>4000</v>
      </c>
    </row>
    <row r="58" spans="1:7" x14ac:dyDescent="0.2">
      <c r="A58" s="15" t="s">
        <v>53</v>
      </c>
      <c r="B58" s="100" t="s">
        <v>51</v>
      </c>
      <c r="C58" s="109" t="s">
        <v>52</v>
      </c>
      <c r="D58" s="153" t="s">
        <v>236</v>
      </c>
      <c r="E58" s="30">
        <v>244</v>
      </c>
      <c r="F58" s="33">
        <v>300</v>
      </c>
      <c r="G58" s="85">
        <f>G59+G60</f>
        <v>5800</v>
      </c>
    </row>
    <row r="59" spans="1:7" x14ac:dyDescent="0.2">
      <c r="A59" s="26" t="s">
        <v>212</v>
      </c>
      <c r="B59" s="100" t="s">
        <v>51</v>
      </c>
      <c r="C59" s="109" t="s">
        <v>52</v>
      </c>
      <c r="D59" s="153" t="s">
        <v>236</v>
      </c>
      <c r="E59" s="30">
        <v>244</v>
      </c>
      <c r="F59" s="33">
        <v>310</v>
      </c>
      <c r="G59" s="86">
        <v>1300</v>
      </c>
    </row>
    <row r="60" spans="1:7" x14ac:dyDescent="0.2">
      <c r="A60" s="55" t="s">
        <v>34</v>
      </c>
      <c r="B60" s="100" t="s">
        <v>51</v>
      </c>
      <c r="C60" s="109" t="s">
        <v>52</v>
      </c>
      <c r="D60" s="153" t="s">
        <v>236</v>
      </c>
      <c r="E60" s="31" t="s">
        <v>29</v>
      </c>
      <c r="F60" s="30">
        <v>340</v>
      </c>
      <c r="G60" s="85">
        <v>4500</v>
      </c>
    </row>
    <row r="61" spans="1:7" ht="21" x14ac:dyDescent="0.2">
      <c r="A61" s="15" t="s">
        <v>97</v>
      </c>
      <c r="B61" s="100" t="s">
        <v>52</v>
      </c>
      <c r="C61" s="106"/>
      <c r="D61" s="153"/>
      <c r="E61" s="30"/>
      <c r="F61" s="30"/>
      <c r="G61" s="85">
        <f t="shared" ref="G61:G62" si="3">G62</f>
        <v>320809.99</v>
      </c>
    </row>
    <row r="62" spans="1:7" ht="21" x14ac:dyDescent="0.2">
      <c r="A62" s="15" t="s">
        <v>97</v>
      </c>
      <c r="B62" s="100" t="s">
        <v>52</v>
      </c>
      <c r="C62" s="106" t="s">
        <v>61</v>
      </c>
      <c r="D62" s="153"/>
      <c r="E62" s="30"/>
      <c r="F62" s="30"/>
      <c r="G62" s="85">
        <f t="shared" si="3"/>
        <v>320809.99</v>
      </c>
    </row>
    <row r="63" spans="1:7" ht="21" x14ac:dyDescent="0.2">
      <c r="A63" s="15" t="s">
        <v>98</v>
      </c>
      <c r="B63" s="100" t="s">
        <v>52</v>
      </c>
      <c r="C63" s="106" t="s">
        <v>61</v>
      </c>
      <c r="D63" s="153" t="s">
        <v>235</v>
      </c>
      <c r="E63" s="30"/>
      <c r="F63" s="30"/>
      <c r="G63" s="85">
        <f>G64+G69</f>
        <v>320809.99</v>
      </c>
    </row>
    <row r="64" spans="1:7" ht="21" x14ac:dyDescent="0.2">
      <c r="A64" s="15" t="s">
        <v>99</v>
      </c>
      <c r="B64" s="100" t="s">
        <v>52</v>
      </c>
      <c r="C64" s="106" t="s">
        <v>61</v>
      </c>
      <c r="D64" s="153" t="s">
        <v>235</v>
      </c>
      <c r="E64" s="30">
        <v>200</v>
      </c>
      <c r="F64" s="30"/>
      <c r="G64" s="85">
        <f>G65+G67</f>
        <v>250809.99</v>
      </c>
    </row>
    <row r="65" spans="1:7" x14ac:dyDescent="0.2">
      <c r="A65" s="15" t="s">
        <v>53</v>
      </c>
      <c r="B65" s="100" t="s">
        <v>52</v>
      </c>
      <c r="C65" s="106" t="s">
        <v>61</v>
      </c>
      <c r="D65" s="153" t="s">
        <v>235</v>
      </c>
      <c r="E65" s="30">
        <v>240</v>
      </c>
      <c r="F65" s="31">
        <v>220</v>
      </c>
      <c r="G65" s="86">
        <f>G66</f>
        <v>130809.99</v>
      </c>
    </row>
    <row r="66" spans="1:7" x14ac:dyDescent="0.2">
      <c r="A66" s="15" t="s">
        <v>211</v>
      </c>
      <c r="B66" s="100" t="s">
        <v>52</v>
      </c>
      <c r="C66" s="106" t="s">
        <v>61</v>
      </c>
      <c r="D66" s="153" t="s">
        <v>235</v>
      </c>
      <c r="E66" s="31">
        <v>244</v>
      </c>
      <c r="F66" s="31">
        <v>226</v>
      </c>
      <c r="G66" s="86">
        <v>130809.99</v>
      </c>
    </row>
    <row r="67" spans="1:7" ht="21" x14ac:dyDescent="0.2">
      <c r="A67" s="15" t="s">
        <v>36</v>
      </c>
      <c r="B67" s="100" t="s">
        <v>52</v>
      </c>
      <c r="C67" s="106" t="s">
        <v>61</v>
      </c>
      <c r="D67" s="153" t="s">
        <v>235</v>
      </c>
      <c r="E67" s="31">
        <v>244</v>
      </c>
      <c r="F67" s="31">
        <v>300</v>
      </c>
      <c r="G67" s="86">
        <f>G68</f>
        <v>120000</v>
      </c>
    </row>
    <row r="68" spans="1:7" x14ac:dyDescent="0.2">
      <c r="A68" s="15" t="s">
        <v>34</v>
      </c>
      <c r="B68" s="100" t="s">
        <v>52</v>
      </c>
      <c r="C68" s="106" t="s">
        <v>61</v>
      </c>
      <c r="D68" s="153" t="s">
        <v>235</v>
      </c>
      <c r="E68" s="31">
        <v>244</v>
      </c>
      <c r="F68" s="31">
        <v>340</v>
      </c>
      <c r="G68" s="86">
        <v>120000</v>
      </c>
    </row>
    <row r="69" spans="1:7" ht="21" x14ac:dyDescent="0.2">
      <c r="A69" s="15" t="s">
        <v>36</v>
      </c>
      <c r="B69" s="100" t="s">
        <v>52</v>
      </c>
      <c r="C69" s="106" t="s">
        <v>61</v>
      </c>
      <c r="D69" s="153" t="s">
        <v>226</v>
      </c>
      <c r="E69" s="31">
        <v>244</v>
      </c>
      <c r="F69" s="31">
        <v>300</v>
      </c>
      <c r="G69" s="86">
        <f>G70+G71</f>
        <v>70000</v>
      </c>
    </row>
    <row r="70" spans="1:7" x14ac:dyDescent="0.2">
      <c r="A70" s="15" t="s">
        <v>34</v>
      </c>
      <c r="B70" s="100" t="s">
        <v>52</v>
      </c>
      <c r="C70" s="106" t="s">
        <v>61</v>
      </c>
      <c r="D70" s="153" t="s">
        <v>226</v>
      </c>
      <c r="E70" s="31">
        <v>244</v>
      </c>
      <c r="F70" s="31">
        <v>340</v>
      </c>
      <c r="G70" s="86">
        <v>69299.990000000005</v>
      </c>
    </row>
    <row r="71" spans="1:7" x14ac:dyDescent="0.2">
      <c r="A71" s="15" t="s">
        <v>34</v>
      </c>
      <c r="B71" s="100" t="s">
        <v>52</v>
      </c>
      <c r="C71" s="106" t="s">
        <v>61</v>
      </c>
      <c r="D71" s="153" t="s">
        <v>226</v>
      </c>
      <c r="E71" s="31">
        <v>244</v>
      </c>
      <c r="F71" s="31">
        <v>340</v>
      </c>
      <c r="G71" s="86">
        <v>700.01</v>
      </c>
    </row>
    <row r="72" spans="1:7" x14ac:dyDescent="0.2">
      <c r="A72" s="18" t="s">
        <v>60</v>
      </c>
      <c r="B72" s="100" t="s">
        <v>62</v>
      </c>
      <c r="C72" s="106"/>
      <c r="D72" s="153"/>
      <c r="E72" s="32"/>
      <c r="F72" s="32"/>
      <c r="G72" s="85">
        <f>G73+G78</f>
        <v>1596512.57</v>
      </c>
    </row>
    <row r="73" spans="1:7" x14ac:dyDescent="0.2">
      <c r="A73" s="25" t="s">
        <v>100</v>
      </c>
      <c r="B73" s="100" t="s">
        <v>62</v>
      </c>
      <c r="C73" s="106" t="s">
        <v>61</v>
      </c>
      <c r="D73" s="153"/>
      <c r="E73" s="31"/>
      <c r="F73" s="31"/>
      <c r="G73" s="85">
        <f t="shared" ref="G73:G76" si="4">G74</f>
        <v>1556512.57</v>
      </c>
    </row>
    <row r="74" spans="1:7" ht="21" x14ac:dyDescent="0.2">
      <c r="A74" s="16" t="s">
        <v>139</v>
      </c>
      <c r="B74" s="100" t="s">
        <v>62</v>
      </c>
      <c r="C74" s="106" t="s">
        <v>61</v>
      </c>
      <c r="D74" s="153" t="s">
        <v>234</v>
      </c>
      <c r="E74" s="31"/>
      <c r="F74" s="31"/>
      <c r="G74" s="86">
        <f t="shared" si="4"/>
        <v>1556512.57</v>
      </c>
    </row>
    <row r="75" spans="1:7" ht="21" x14ac:dyDescent="0.2">
      <c r="A75" s="16" t="s">
        <v>139</v>
      </c>
      <c r="B75" s="100" t="s">
        <v>62</v>
      </c>
      <c r="C75" s="106" t="s">
        <v>61</v>
      </c>
      <c r="D75" s="153" t="s">
        <v>234</v>
      </c>
      <c r="E75" s="31">
        <v>200</v>
      </c>
      <c r="F75" s="31"/>
      <c r="G75" s="86">
        <f t="shared" si="4"/>
        <v>1556512.57</v>
      </c>
    </row>
    <row r="76" spans="1:7" x14ac:dyDescent="0.2">
      <c r="A76" s="16" t="s">
        <v>53</v>
      </c>
      <c r="B76" s="100" t="s">
        <v>62</v>
      </c>
      <c r="C76" s="106" t="s">
        <v>61</v>
      </c>
      <c r="D76" s="153" t="s">
        <v>234</v>
      </c>
      <c r="E76" s="31">
        <v>240</v>
      </c>
      <c r="F76" s="31">
        <v>200</v>
      </c>
      <c r="G76" s="86">
        <f t="shared" si="4"/>
        <v>1556512.57</v>
      </c>
    </row>
    <row r="77" spans="1:7" x14ac:dyDescent="0.2">
      <c r="A77" s="16" t="s">
        <v>213</v>
      </c>
      <c r="B77" s="100" t="s">
        <v>62</v>
      </c>
      <c r="C77" s="106" t="s">
        <v>61</v>
      </c>
      <c r="D77" s="153" t="s">
        <v>234</v>
      </c>
      <c r="E77" s="31">
        <v>244</v>
      </c>
      <c r="F77" s="31">
        <v>225</v>
      </c>
      <c r="G77" s="86">
        <v>1556512.57</v>
      </c>
    </row>
    <row r="78" spans="1:7" x14ac:dyDescent="0.2">
      <c r="A78" s="16" t="s">
        <v>190</v>
      </c>
      <c r="B78" s="100" t="s">
        <v>62</v>
      </c>
      <c r="C78" s="106" t="s">
        <v>224</v>
      </c>
      <c r="D78" s="153" t="s">
        <v>244</v>
      </c>
      <c r="E78" s="31"/>
      <c r="F78" s="31"/>
      <c r="G78" s="85">
        <f>G79</f>
        <v>40000</v>
      </c>
    </row>
    <row r="79" spans="1:7" x14ac:dyDescent="0.2">
      <c r="A79" s="16" t="s">
        <v>190</v>
      </c>
      <c r="B79" s="100" t="s">
        <v>62</v>
      </c>
      <c r="C79" s="106" t="s">
        <v>224</v>
      </c>
      <c r="D79" s="153" t="s">
        <v>244</v>
      </c>
      <c r="E79" s="31">
        <v>200</v>
      </c>
      <c r="F79" s="31">
        <v>200</v>
      </c>
      <c r="G79" s="86">
        <f>G80</f>
        <v>40000</v>
      </c>
    </row>
    <row r="80" spans="1:7" x14ac:dyDescent="0.2">
      <c r="A80" s="15" t="s">
        <v>211</v>
      </c>
      <c r="B80" s="100" t="s">
        <v>62</v>
      </c>
      <c r="C80" s="106" t="s">
        <v>224</v>
      </c>
      <c r="D80" s="153" t="s">
        <v>244</v>
      </c>
      <c r="E80" s="31">
        <v>245</v>
      </c>
      <c r="F80" s="31">
        <v>226</v>
      </c>
      <c r="G80" s="86">
        <v>40000</v>
      </c>
    </row>
    <row r="81" spans="1:7" x14ac:dyDescent="0.2">
      <c r="A81" s="18" t="s">
        <v>65</v>
      </c>
      <c r="B81" s="100" t="s">
        <v>66</v>
      </c>
      <c r="C81" s="106" t="s">
        <v>140</v>
      </c>
      <c r="D81" s="153"/>
      <c r="E81" s="32"/>
      <c r="F81" s="32"/>
      <c r="G81" s="85">
        <f>G82+G93</f>
        <v>1170280.25</v>
      </c>
    </row>
    <row r="82" spans="1:7" x14ac:dyDescent="0.2">
      <c r="A82" s="18" t="s">
        <v>87</v>
      </c>
      <c r="B82" s="100" t="s">
        <v>66</v>
      </c>
      <c r="C82" s="106" t="s">
        <v>51</v>
      </c>
      <c r="D82" s="153"/>
      <c r="E82" s="32"/>
      <c r="F82" s="32"/>
      <c r="G82" s="85">
        <f>G83</f>
        <v>773162.28</v>
      </c>
    </row>
    <row r="83" spans="1:7" x14ac:dyDescent="0.2">
      <c r="A83" s="18" t="s">
        <v>65</v>
      </c>
      <c r="B83" s="100" t="s">
        <v>66</v>
      </c>
      <c r="C83" s="106" t="s">
        <v>51</v>
      </c>
      <c r="D83" s="153" t="s">
        <v>227</v>
      </c>
      <c r="E83" s="32"/>
      <c r="F83" s="32"/>
      <c r="G83" s="85">
        <f>G84</f>
        <v>773162.28</v>
      </c>
    </row>
    <row r="84" spans="1:7" x14ac:dyDescent="0.2">
      <c r="A84" s="18" t="s">
        <v>67</v>
      </c>
      <c r="B84" s="100" t="s">
        <v>66</v>
      </c>
      <c r="C84" s="106" t="s">
        <v>51</v>
      </c>
      <c r="D84" s="153" t="s">
        <v>227</v>
      </c>
      <c r="E84" s="32" t="s">
        <v>25</v>
      </c>
      <c r="F84" s="32"/>
      <c r="G84" s="85">
        <f>G85+G88</f>
        <v>773162.28</v>
      </c>
    </row>
    <row r="85" spans="1:7" x14ac:dyDescent="0.2">
      <c r="A85" s="18" t="s">
        <v>101</v>
      </c>
      <c r="B85" s="100" t="s">
        <v>66</v>
      </c>
      <c r="C85" s="106" t="s">
        <v>51</v>
      </c>
      <c r="D85" s="153" t="s">
        <v>227</v>
      </c>
      <c r="E85" s="32" t="s">
        <v>27</v>
      </c>
      <c r="F85" s="33">
        <v>200</v>
      </c>
      <c r="G85" s="86">
        <f>G86+G87</f>
        <v>673162.28</v>
      </c>
    </row>
    <row r="86" spans="1:7" x14ac:dyDescent="0.2">
      <c r="A86" s="15" t="s">
        <v>211</v>
      </c>
      <c r="B86" s="100" t="s">
        <v>66</v>
      </c>
      <c r="C86" s="106" t="s">
        <v>51</v>
      </c>
      <c r="D86" s="153" t="s">
        <v>227</v>
      </c>
      <c r="E86" s="32" t="s">
        <v>29</v>
      </c>
      <c r="F86" s="33" t="s">
        <v>31</v>
      </c>
      <c r="G86" s="86">
        <v>222899.99</v>
      </c>
    </row>
    <row r="87" spans="1:7" x14ac:dyDescent="0.2">
      <c r="A87" s="16" t="s">
        <v>213</v>
      </c>
      <c r="B87" s="100" t="s">
        <v>66</v>
      </c>
      <c r="C87" s="106" t="s">
        <v>51</v>
      </c>
      <c r="D87" s="153" t="s">
        <v>227</v>
      </c>
      <c r="E87" s="32" t="s">
        <v>29</v>
      </c>
      <c r="F87" s="32">
        <v>225</v>
      </c>
      <c r="G87" s="86">
        <v>450262.29</v>
      </c>
    </row>
    <row r="88" spans="1:7" x14ac:dyDescent="0.2">
      <c r="A88" s="15" t="s">
        <v>101</v>
      </c>
      <c r="B88" s="100" t="s">
        <v>66</v>
      </c>
      <c r="C88" s="106" t="s">
        <v>51</v>
      </c>
      <c r="D88" s="153" t="s">
        <v>226</v>
      </c>
      <c r="E88" s="32">
        <v>244</v>
      </c>
      <c r="F88" s="32">
        <v>300</v>
      </c>
      <c r="G88" s="86">
        <v>100000</v>
      </c>
    </row>
    <row r="89" spans="1:7" x14ac:dyDescent="0.2">
      <c r="A89" s="26" t="s">
        <v>212</v>
      </c>
      <c r="B89" s="100" t="s">
        <v>66</v>
      </c>
      <c r="C89" s="106" t="s">
        <v>51</v>
      </c>
      <c r="D89" s="153" t="s">
        <v>226</v>
      </c>
      <c r="E89" s="32">
        <v>244</v>
      </c>
      <c r="F89" s="32">
        <v>310</v>
      </c>
      <c r="G89" s="86">
        <v>98999.99</v>
      </c>
    </row>
    <row r="90" spans="1:7" x14ac:dyDescent="0.2">
      <c r="A90" s="26" t="s">
        <v>212</v>
      </c>
      <c r="B90" s="100" t="s">
        <v>66</v>
      </c>
      <c r="C90" s="106" t="s">
        <v>51</v>
      </c>
      <c r="D90" s="153" t="s">
        <v>226</v>
      </c>
      <c r="E90" s="32">
        <v>244</v>
      </c>
      <c r="F90" s="32">
        <v>310</v>
      </c>
      <c r="G90" s="86">
        <v>1000.01</v>
      </c>
    </row>
    <row r="91" spans="1:7" x14ac:dyDescent="0.2">
      <c r="A91" s="26"/>
      <c r="B91" s="100"/>
      <c r="C91" s="106"/>
      <c r="D91" s="153"/>
      <c r="E91" s="32"/>
      <c r="F91" s="32"/>
      <c r="G91" s="85"/>
    </row>
    <row r="92" spans="1:7" x14ac:dyDescent="0.2">
      <c r="A92" s="26" t="s">
        <v>70</v>
      </c>
      <c r="B92" s="100" t="s">
        <v>66</v>
      </c>
      <c r="C92" s="106" t="s">
        <v>52</v>
      </c>
      <c r="D92" s="153"/>
      <c r="E92" s="32"/>
      <c r="F92" s="32"/>
      <c r="G92" s="85">
        <f>G93</f>
        <v>397117.97</v>
      </c>
    </row>
    <row r="93" spans="1:7" x14ac:dyDescent="0.2">
      <c r="A93" s="26" t="s">
        <v>70</v>
      </c>
      <c r="B93" s="100" t="s">
        <v>66</v>
      </c>
      <c r="C93" s="106" t="s">
        <v>52</v>
      </c>
      <c r="D93" s="153" t="s">
        <v>233</v>
      </c>
      <c r="E93" s="32"/>
      <c r="F93" s="32"/>
      <c r="G93" s="85">
        <f>G94+G99+G102+G101</f>
        <v>397117.97</v>
      </c>
    </row>
    <row r="94" spans="1:7" x14ac:dyDescent="0.2">
      <c r="A94" s="15" t="s">
        <v>101</v>
      </c>
      <c r="B94" s="100" t="s">
        <v>66</v>
      </c>
      <c r="C94" s="106" t="s">
        <v>52</v>
      </c>
      <c r="D94" s="153" t="s">
        <v>233</v>
      </c>
      <c r="E94" s="30" t="s">
        <v>27</v>
      </c>
      <c r="F94" s="32">
        <v>200</v>
      </c>
      <c r="G94" s="86">
        <f>G95</f>
        <v>101784</v>
      </c>
    </row>
    <row r="95" spans="1:7" x14ac:dyDescent="0.2">
      <c r="A95" s="15" t="s">
        <v>101</v>
      </c>
      <c r="B95" s="100" t="s">
        <v>66</v>
      </c>
      <c r="C95" s="106" t="s">
        <v>52</v>
      </c>
      <c r="D95" s="153" t="s">
        <v>233</v>
      </c>
      <c r="E95" s="30" t="s">
        <v>29</v>
      </c>
      <c r="F95" s="31">
        <v>220</v>
      </c>
      <c r="G95" s="86">
        <f>G96+G97+G98</f>
        <v>101784</v>
      </c>
    </row>
    <row r="96" spans="1:7" x14ac:dyDescent="0.2">
      <c r="A96" s="16" t="s">
        <v>77</v>
      </c>
      <c r="B96" s="100" t="s">
        <v>66</v>
      </c>
      <c r="C96" s="106" t="s">
        <v>52</v>
      </c>
      <c r="D96" s="153" t="s">
        <v>233</v>
      </c>
      <c r="E96" s="31" t="s">
        <v>29</v>
      </c>
      <c r="F96" s="31">
        <v>223</v>
      </c>
      <c r="G96" s="86">
        <v>35000</v>
      </c>
    </row>
    <row r="97" spans="1:7" x14ac:dyDescent="0.2">
      <c r="A97" s="20" t="s">
        <v>209</v>
      </c>
      <c r="B97" s="100" t="s">
        <v>66</v>
      </c>
      <c r="C97" s="106" t="s">
        <v>52</v>
      </c>
      <c r="D97" s="153" t="s">
        <v>233</v>
      </c>
      <c r="E97" s="31">
        <v>244</v>
      </c>
      <c r="F97" s="31">
        <v>224</v>
      </c>
      <c r="G97" s="86">
        <v>21808</v>
      </c>
    </row>
    <row r="98" spans="1:7" x14ac:dyDescent="0.2">
      <c r="A98" s="16" t="s">
        <v>213</v>
      </c>
      <c r="B98" s="100" t="s">
        <v>66</v>
      </c>
      <c r="C98" s="106" t="s">
        <v>52</v>
      </c>
      <c r="D98" s="153" t="s">
        <v>233</v>
      </c>
      <c r="E98" s="30">
        <v>240</v>
      </c>
      <c r="F98" s="31">
        <v>225</v>
      </c>
      <c r="G98" s="86">
        <v>44976</v>
      </c>
    </row>
    <row r="99" spans="1:7" ht="21" x14ac:dyDescent="0.2">
      <c r="A99" s="15" t="s">
        <v>36</v>
      </c>
      <c r="B99" s="100" t="s">
        <v>66</v>
      </c>
      <c r="C99" s="106" t="s">
        <v>52</v>
      </c>
      <c r="D99" s="153" t="s">
        <v>233</v>
      </c>
      <c r="E99" s="30">
        <v>200</v>
      </c>
      <c r="F99" s="31">
        <v>300</v>
      </c>
      <c r="G99" s="86">
        <v>56334</v>
      </c>
    </row>
    <row r="100" spans="1:7" x14ac:dyDescent="0.2">
      <c r="A100" s="15" t="s">
        <v>34</v>
      </c>
      <c r="B100" s="100" t="s">
        <v>66</v>
      </c>
      <c r="C100" s="106" t="s">
        <v>52</v>
      </c>
      <c r="D100" s="153" t="s">
        <v>233</v>
      </c>
      <c r="E100" s="30">
        <v>240</v>
      </c>
      <c r="F100" s="31">
        <v>340</v>
      </c>
      <c r="G100" s="86">
        <v>56334</v>
      </c>
    </row>
    <row r="101" spans="1:7" x14ac:dyDescent="0.2">
      <c r="A101" s="15" t="s">
        <v>58</v>
      </c>
      <c r="B101" s="100" t="s">
        <v>66</v>
      </c>
      <c r="C101" s="106" t="s">
        <v>52</v>
      </c>
      <c r="D101" s="153" t="s">
        <v>241</v>
      </c>
      <c r="E101" s="30">
        <v>240</v>
      </c>
      <c r="F101" s="31">
        <v>222</v>
      </c>
      <c r="G101" s="86">
        <v>38999.97</v>
      </c>
    </row>
    <row r="102" spans="1:7" ht="21" x14ac:dyDescent="0.2">
      <c r="A102" s="15" t="s">
        <v>36</v>
      </c>
      <c r="B102" s="100" t="s">
        <v>66</v>
      </c>
      <c r="C102" s="106" t="s">
        <v>52</v>
      </c>
      <c r="D102" s="153" t="s">
        <v>226</v>
      </c>
      <c r="E102" s="30">
        <v>240</v>
      </c>
      <c r="F102" s="31">
        <v>300</v>
      </c>
      <c r="G102" s="86">
        <f>G103+G104+G105+G106</f>
        <v>200000</v>
      </c>
    </row>
    <row r="103" spans="1:7" x14ac:dyDescent="0.2">
      <c r="A103" s="26" t="s">
        <v>212</v>
      </c>
      <c r="B103" s="100" t="s">
        <v>66</v>
      </c>
      <c r="C103" s="106" t="s">
        <v>52</v>
      </c>
      <c r="D103" s="153" t="s">
        <v>226</v>
      </c>
      <c r="E103" s="30">
        <v>244</v>
      </c>
      <c r="F103" s="31">
        <v>310</v>
      </c>
      <c r="G103" s="86">
        <v>98999.99</v>
      </c>
    </row>
    <row r="104" spans="1:7" x14ac:dyDescent="0.2">
      <c r="A104" s="15" t="s">
        <v>34</v>
      </c>
      <c r="B104" s="100" t="s">
        <v>66</v>
      </c>
      <c r="C104" s="106" t="s">
        <v>52</v>
      </c>
      <c r="D104" s="153" t="s">
        <v>226</v>
      </c>
      <c r="E104" s="30">
        <v>244</v>
      </c>
      <c r="F104" s="31">
        <v>340</v>
      </c>
      <c r="G104" s="86">
        <v>98999.98</v>
      </c>
    </row>
    <row r="105" spans="1:7" x14ac:dyDescent="0.2">
      <c r="A105" s="26" t="s">
        <v>212</v>
      </c>
      <c r="B105" s="100" t="s">
        <v>66</v>
      </c>
      <c r="C105" s="106" t="s">
        <v>52</v>
      </c>
      <c r="D105" s="153" t="s">
        <v>226</v>
      </c>
      <c r="E105" s="30">
        <v>244</v>
      </c>
      <c r="F105" s="31">
        <v>310</v>
      </c>
      <c r="G105" s="86">
        <v>1000.01</v>
      </c>
    </row>
    <row r="106" spans="1:7" x14ac:dyDescent="0.2">
      <c r="A106" s="15" t="s">
        <v>34</v>
      </c>
      <c r="B106" s="100" t="s">
        <v>66</v>
      </c>
      <c r="C106" s="106" t="s">
        <v>52</v>
      </c>
      <c r="D106" s="153" t="s">
        <v>226</v>
      </c>
      <c r="E106" s="30">
        <v>244</v>
      </c>
      <c r="F106" s="31">
        <v>340</v>
      </c>
      <c r="G106" s="86">
        <v>1000.02</v>
      </c>
    </row>
    <row r="107" spans="1:7" x14ac:dyDescent="0.2">
      <c r="A107" s="16" t="s">
        <v>103</v>
      </c>
      <c r="B107" s="100" t="s">
        <v>71</v>
      </c>
      <c r="C107" s="108"/>
      <c r="D107" s="153"/>
      <c r="E107" s="32"/>
      <c r="F107" s="32"/>
      <c r="G107" s="85">
        <f t="shared" ref="G107:G109" si="5">G108</f>
        <v>4296734.05</v>
      </c>
    </row>
    <row r="108" spans="1:7" x14ac:dyDescent="0.2">
      <c r="A108" s="16" t="s">
        <v>103</v>
      </c>
      <c r="B108" s="100" t="s">
        <v>71</v>
      </c>
      <c r="C108" s="106" t="s">
        <v>11</v>
      </c>
      <c r="D108" s="153"/>
      <c r="E108" s="32"/>
      <c r="F108" s="32"/>
      <c r="G108" s="85">
        <f>G109+G123</f>
        <v>4296734.05</v>
      </c>
    </row>
    <row r="109" spans="1:7" x14ac:dyDescent="0.2">
      <c r="A109" s="16" t="s">
        <v>103</v>
      </c>
      <c r="B109" s="100" t="s">
        <v>71</v>
      </c>
      <c r="C109" s="106" t="s">
        <v>11</v>
      </c>
      <c r="D109" s="153" t="s">
        <v>228</v>
      </c>
      <c r="E109" s="32"/>
      <c r="F109" s="32"/>
      <c r="G109" s="85">
        <f t="shared" si="5"/>
        <v>4187340.05</v>
      </c>
    </row>
    <row r="110" spans="1:7" x14ac:dyDescent="0.2">
      <c r="A110" s="16" t="s">
        <v>103</v>
      </c>
      <c r="B110" s="100" t="s">
        <v>71</v>
      </c>
      <c r="C110" s="106" t="s">
        <v>11</v>
      </c>
      <c r="D110" s="153" t="s">
        <v>228</v>
      </c>
      <c r="E110" s="32"/>
      <c r="F110" s="32"/>
      <c r="G110" s="85">
        <f>G111+G115</f>
        <v>4187340.05</v>
      </c>
    </row>
    <row r="111" spans="1:7" x14ac:dyDescent="0.2">
      <c r="A111" s="18" t="s">
        <v>72</v>
      </c>
      <c r="B111" s="102" t="s">
        <v>71</v>
      </c>
      <c r="C111" s="107" t="s">
        <v>11</v>
      </c>
      <c r="D111" s="153" t="s">
        <v>228</v>
      </c>
      <c r="E111" s="95">
        <v>100</v>
      </c>
      <c r="F111" s="33">
        <v>200</v>
      </c>
      <c r="G111" s="86">
        <f>G112</f>
        <v>2632034</v>
      </c>
    </row>
    <row r="112" spans="1:7" ht="21" x14ac:dyDescent="0.2">
      <c r="A112" s="16" t="s">
        <v>73</v>
      </c>
      <c r="B112" s="102" t="s">
        <v>71</v>
      </c>
      <c r="C112" s="107" t="s">
        <v>11</v>
      </c>
      <c r="D112" s="153" t="s">
        <v>228</v>
      </c>
      <c r="E112" s="37">
        <v>110</v>
      </c>
      <c r="F112" s="33">
        <v>210</v>
      </c>
      <c r="G112" s="86">
        <f>G113+G114</f>
        <v>2632034</v>
      </c>
    </row>
    <row r="113" spans="1:7" ht="45" x14ac:dyDescent="0.2">
      <c r="A113" s="23" t="s">
        <v>194</v>
      </c>
      <c r="B113" s="102" t="s">
        <v>71</v>
      </c>
      <c r="C113" s="107" t="s">
        <v>11</v>
      </c>
      <c r="D113" s="153" t="s">
        <v>228</v>
      </c>
      <c r="E113" s="31">
        <v>111</v>
      </c>
      <c r="F113" s="31">
        <v>211</v>
      </c>
      <c r="G113" s="86">
        <v>2027329</v>
      </c>
    </row>
    <row r="114" spans="1:7" ht="33.75" x14ac:dyDescent="0.2">
      <c r="A114" s="23" t="s">
        <v>181</v>
      </c>
      <c r="B114" s="102" t="s">
        <v>71</v>
      </c>
      <c r="C114" s="107" t="s">
        <v>11</v>
      </c>
      <c r="D114" s="153" t="s">
        <v>228</v>
      </c>
      <c r="E114" s="31">
        <v>119</v>
      </c>
      <c r="F114" s="33">
        <v>213</v>
      </c>
      <c r="G114" s="86">
        <v>604705</v>
      </c>
    </row>
    <row r="115" spans="1:7" x14ac:dyDescent="0.2">
      <c r="A115" s="16" t="s">
        <v>101</v>
      </c>
      <c r="B115" s="100" t="s">
        <v>71</v>
      </c>
      <c r="C115" s="106" t="s">
        <v>11</v>
      </c>
      <c r="D115" s="153" t="s">
        <v>228</v>
      </c>
      <c r="E115" s="30" t="s">
        <v>25</v>
      </c>
      <c r="F115" s="35"/>
      <c r="G115" s="89">
        <f>G116+G121</f>
        <v>1555306.05</v>
      </c>
    </row>
    <row r="116" spans="1:7" x14ac:dyDescent="0.2">
      <c r="A116" s="16" t="s">
        <v>101</v>
      </c>
      <c r="B116" s="102" t="s">
        <v>71</v>
      </c>
      <c r="C116" s="107" t="s">
        <v>11</v>
      </c>
      <c r="D116" s="153" t="s">
        <v>228</v>
      </c>
      <c r="E116" s="96" t="s">
        <v>27</v>
      </c>
      <c r="F116" s="33">
        <v>220</v>
      </c>
      <c r="G116" s="86">
        <f>G117+G118+G119+G120</f>
        <v>1492306.05</v>
      </c>
    </row>
    <row r="117" spans="1:7" x14ac:dyDescent="0.2">
      <c r="A117" s="19" t="s">
        <v>77</v>
      </c>
      <c r="B117" s="100" t="s">
        <v>71</v>
      </c>
      <c r="C117" s="106" t="s">
        <v>11</v>
      </c>
      <c r="D117" s="153" t="s">
        <v>228</v>
      </c>
      <c r="E117" s="30" t="s">
        <v>29</v>
      </c>
      <c r="F117" s="31" t="s">
        <v>30</v>
      </c>
      <c r="G117" s="86">
        <v>654036.30000000005</v>
      </c>
    </row>
    <row r="118" spans="1:7" x14ac:dyDescent="0.2">
      <c r="A118" s="21" t="s">
        <v>210</v>
      </c>
      <c r="B118" s="100" t="s">
        <v>71</v>
      </c>
      <c r="C118" s="106" t="s">
        <v>11</v>
      </c>
      <c r="D118" s="153" t="s">
        <v>228</v>
      </c>
      <c r="E118" s="31" t="s">
        <v>29</v>
      </c>
      <c r="F118" s="31">
        <v>225</v>
      </c>
      <c r="G118" s="86">
        <v>227269.75</v>
      </c>
    </row>
    <row r="119" spans="1:7" x14ac:dyDescent="0.2">
      <c r="A119" s="19" t="s">
        <v>211</v>
      </c>
      <c r="B119" s="100" t="s">
        <v>71</v>
      </c>
      <c r="C119" s="106" t="s">
        <v>11</v>
      </c>
      <c r="D119" s="153" t="s">
        <v>228</v>
      </c>
      <c r="E119" s="31" t="s">
        <v>29</v>
      </c>
      <c r="F119" s="31" t="s">
        <v>31</v>
      </c>
      <c r="G119" s="86">
        <v>610000</v>
      </c>
    </row>
    <row r="120" spans="1:7" x14ac:dyDescent="0.2">
      <c r="A120" s="19" t="s">
        <v>44</v>
      </c>
      <c r="B120" s="100" t="s">
        <v>71</v>
      </c>
      <c r="C120" s="106" t="s">
        <v>11</v>
      </c>
      <c r="D120" s="153" t="s">
        <v>228</v>
      </c>
      <c r="E120" s="31" t="s">
        <v>29</v>
      </c>
      <c r="F120" s="31" t="s">
        <v>33</v>
      </c>
      <c r="G120" s="86">
        <v>1000</v>
      </c>
    </row>
    <row r="121" spans="1:7" x14ac:dyDescent="0.2">
      <c r="A121" s="16" t="s">
        <v>101</v>
      </c>
      <c r="B121" s="100" t="s">
        <v>71</v>
      </c>
      <c r="C121" s="106" t="s">
        <v>11</v>
      </c>
      <c r="D121" s="153" t="s">
        <v>228</v>
      </c>
      <c r="E121" s="31" t="s">
        <v>29</v>
      </c>
      <c r="F121" s="31">
        <v>300</v>
      </c>
      <c r="G121" s="91">
        <f>G122</f>
        <v>63000</v>
      </c>
    </row>
    <row r="122" spans="1:7" x14ac:dyDescent="0.2">
      <c r="A122" s="15" t="s">
        <v>34</v>
      </c>
      <c r="B122" s="100" t="s">
        <v>71</v>
      </c>
      <c r="C122" s="106" t="s">
        <v>11</v>
      </c>
      <c r="D122" s="153" t="s">
        <v>228</v>
      </c>
      <c r="E122" s="31" t="s">
        <v>29</v>
      </c>
      <c r="F122" s="30">
        <v>340</v>
      </c>
      <c r="G122" s="86">
        <v>63000</v>
      </c>
    </row>
    <row r="123" spans="1:7" x14ac:dyDescent="0.2">
      <c r="A123" s="16" t="s">
        <v>101</v>
      </c>
      <c r="B123" s="100" t="s">
        <v>71</v>
      </c>
      <c r="C123" s="106" t="s">
        <v>11</v>
      </c>
      <c r="D123" s="153" t="s">
        <v>226</v>
      </c>
      <c r="E123" s="31" t="s">
        <v>29</v>
      </c>
      <c r="F123" s="31">
        <v>300</v>
      </c>
      <c r="G123" s="91">
        <f>G124+G125</f>
        <v>109394</v>
      </c>
    </row>
    <row r="124" spans="1:7" x14ac:dyDescent="0.2">
      <c r="A124" s="26" t="s">
        <v>212</v>
      </c>
      <c r="B124" s="100" t="s">
        <v>71</v>
      </c>
      <c r="C124" s="106" t="s">
        <v>11</v>
      </c>
      <c r="D124" s="153" t="s">
        <v>226</v>
      </c>
      <c r="E124" s="31" t="s">
        <v>29</v>
      </c>
      <c r="F124" s="30">
        <v>310</v>
      </c>
      <c r="G124" s="86">
        <v>108300.05</v>
      </c>
    </row>
    <row r="125" spans="1:7" x14ac:dyDescent="0.2">
      <c r="A125" s="26" t="s">
        <v>212</v>
      </c>
      <c r="B125" s="100" t="s">
        <v>71</v>
      </c>
      <c r="C125" s="106" t="s">
        <v>11</v>
      </c>
      <c r="D125" s="153" t="s">
        <v>226</v>
      </c>
      <c r="E125" s="31" t="s">
        <v>29</v>
      </c>
      <c r="F125" s="30">
        <v>310</v>
      </c>
      <c r="G125" s="86">
        <v>1093.95</v>
      </c>
    </row>
    <row r="126" spans="1:7" x14ac:dyDescent="0.2">
      <c r="A126" s="26" t="s">
        <v>112</v>
      </c>
      <c r="B126" s="100" t="s">
        <v>196</v>
      </c>
      <c r="C126" s="106"/>
      <c r="D126" s="153"/>
      <c r="E126" s="30"/>
      <c r="F126" s="30"/>
      <c r="G126" s="85">
        <f t="shared" ref="G126:G129" si="6">G127</f>
        <v>122640</v>
      </c>
    </row>
    <row r="127" spans="1:7" x14ac:dyDescent="0.2">
      <c r="A127" s="26" t="s">
        <v>112</v>
      </c>
      <c r="B127" s="100" t="s">
        <v>196</v>
      </c>
      <c r="C127" s="106" t="s">
        <v>11</v>
      </c>
      <c r="D127" s="153"/>
      <c r="E127" s="30"/>
      <c r="F127" s="30"/>
      <c r="G127" s="85">
        <f t="shared" si="6"/>
        <v>122640</v>
      </c>
    </row>
    <row r="128" spans="1:7" x14ac:dyDescent="0.2">
      <c r="A128" s="26" t="s">
        <v>112</v>
      </c>
      <c r="B128" s="100" t="s">
        <v>196</v>
      </c>
      <c r="C128" s="106" t="s">
        <v>11</v>
      </c>
      <c r="D128" s="153" t="s">
        <v>229</v>
      </c>
      <c r="E128" s="30">
        <v>300</v>
      </c>
      <c r="F128" s="30">
        <v>200</v>
      </c>
      <c r="G128" s="85">
        <f t="shared" si="6"/>
        <v>122640</v>
      </c>
    </row>
    <row r="129" spans="1:7" x14ac:dyDescent="0.2">
      <c r="A129" s="26" t="s">
        <v>112</v>
      </c>
      <c r="B129" s="100" t="s">
        <v>196</v>
      </c>
      <c r="C129" s="106" t="s">
        <v>11</v>
      </c>
      <c r="D129" s="153" t="s">
        <v>229</v>
      </c>
      <c r="E129" s="30">
        <v>300</v>
      </c>
      <c r="F129" s="30">
        <v>260</v>
      </c>
      <c r="G129" s="85">
        <f t="shared" si="6"/>
        <v>122640</v>
      </c>
    </row>
    <row r="130" spans="1:7" x14ac:dyDescent="0.2">
      <c r="A130" s="26" t="s">
        <v>113</v>
      </c>
      <c r="B130" s="100" t="s">
        <v>196</v>
      </c>
      <c r="C130" s="106" t="s">
        <v>11</v>
      </c>
      <c r="D130" s="153" t="s">
        <v>229</v>
      </c>
      <c r="E130" s="30">
        <v>320</v>
      </c>
      <c r="F130" s="31">
        <v>263</v>
      </c>
      <c r="G130" s="86">
        <v>122640</v>
      </c>
    </row>
    <row r="131" spans="1:7" x14ac:dyDescent="0.2">
      <c r="A131" s="26" t="s">
        <v>147</v>
      </c>
      <c r="B131" s="100" t="s">
        <v>141</v>
      </c>
      <c r="C131" s="106" t="s">
        <v>66</v>
      </c>
      <c r="D131" s="153" t="s">
        <v>230</v>
      </c>
      <c r="E131" s="30"/>
      <c r="F131" s="30"/>
      <c r="G131" s="85">
        <f>G133</f>
        <v>94385</v>
      </c>
    </row>
    <row r="132" spans="1:7" x14ac:dyDescent="0.2">
      <c r="A132" s="16" t="s">
        <v>101</v>
      </c>
      <c r="B132" s="100" t="s">
        <v>141</v>
      </c>
      <c r="C132" s="106" t="s">
        <v>66</v>
      </c>
      <c r="D132" s="153" t="s">
        <v>230</v>
      </c>
      <c r="E132" s="30">
        <v>240</v>
      </c>
      <c r="F132" s="30">
        <v>300</v>
      </c>
      <c r="G132" s="86">
        <f>G133</f>
        <v>94385</v>
      </c>
    </row>
    <row r="133" spans="1:7" x14ac:dyDescent="0.2">
      <c r="A133" s="26" t="s">
        <v>147</v>
      </c>
      <c r="B133" s="100" t="s">
        <v>141</v>
      </c>
      <c r="C133" s="106" t="s">
        <v>66</v>
      </c>
      <c r="D133" s="153" t="s">
        <v>230</v>
      </c>
      <c r="E133" s="30">
        <v>244</v>
      </c>
      <c r="F133" s="30">
        <v>310</v>
      </c>
      <c r="G133" s="86">
        <v>94385</v>
      </c>
    </row>
    <row r="134" spans="1:7" ht="21" x14ac:dyDescent="0.2">
      <c r="A134" s="28" t="s">
        <v>126</v>
      </c>
      <c r="B134" s="100" t="s">
        <v>125</v>
      </c>
      <c r="C134" s="106" t="s">
        <v>11</v>
      </c>
      <c r="D134" s="153"/>
      <c r="E134" s="30"/>
      <c r="F134" s="30"/>
      <c r="G134" s="85">
        <f>G135</f>
        <v>300828.96000000002</v>
      </c>
    </row>
    <row r="135" spans="1:7" x14ac:dyDescent="0.2">
      <c r="A135" s="28" t="s">
        <v>127</v>
      </c>
      <c r="B135" s="100" t="s">
        <v>125</v>
      </c>
      <c r="C135" s="106" t="s">
        <v>11</v>
      </c>
      <c r="D135" s="153" t="s">
        <v>231</v>
      </c>
      <c r="E135" s="30"/>
      <c r="F135" s="30"/>
      <c r="G135" s="85">
        <f>G136</f>
        <v>300828.96000000002</v>
      </c>
    </row>
    <row r="136" spans="1:7" x14ac:dyDescent="0.2">
      <c r="A136" s="28" t="s">
        <v>129</v>
      </c>
      <c r="B136" s="100" t="s">
        <v>125</v>
      </c>
      <c r="C136" s="106" t="s">
        <v>11</v>
      </c>
      <c r="D136" s="153" t="s">
        <v>231</v>
      </c>
      <c r="E136" s="30">
        <v>700</v>
      </c>
      <c r="F136" s="30"/>
      <c r="G136" s="85">
        <f>G137</f>
        <v>300828.96000000002</v>
      </c>
    </row>
    <row r="137" spans="1:7" x14ac:dyDescent="0.2">
      <c r="A137" s="26" t="s">
        <v>131</v>
      </c>
      <c r="B137" s="100" t="s">
        <v>125</v>
      </c>
      <c r="C137" s="106" t="s">
        <v>11</v>
      </c>
      <c r="D137" s="153" t="s">
        <v>231</v>
      </c>
      <c r="E137" s="30">
        <v>730</v>
      </c>
      <c r="F137" s="31">
        <v>231</v>
      </c>
      <c r="G137" s="86">
        <v>300828.96000000002</v>
      </c>
    </row>
    <row r="138" spans="1:7" x14ac:dyDescent="0.2">
      <c r="A138" s="26"/>
      <c r="B138" s="100"/>
      <c r="C138" s="110"/>
      <c r="D138" s="153"/>
      <c r="E138" s="30"/>
      <c r="F138" s="30"/>
      <c r="G138" s="86"/>
    </row>
    <row r="139" spans="1:7" ht="21" x14ac:dyDescent="0.2">
      <c r="A139" s="16" t="s">
        <v>79</v>
      </c>
      <c r="B139" s="100">
        <v>14</v>
      </c>
      <c r="C139" s="110"/>
      <c r="D139" s="153"/>
      <c r="E139" s="32"/>
      <c r="F139" s="32"/>
      <c r="G139" s="144">
        <f t="shared" ref="G139:G141" si="7">G140</f>
        <v>465771</v>
      </c>
    </row>
    <row r="140" spans="1:7" x14ac:dyDescent="0.2">
      <c r="A140" s="18" t="s">
        <v>80</v>
      </c>
      <c r="B140" s="100">
        <v>14</v>
      </c>
      <c r="C140" s="106" t="s">
        <v>52</v>
      </c>
      <c r="D140" s="153"/>
      <c r="E140" s="32"/>
      <c r="F140" s="32"/>
      <c r="G140" s="144">
        <f>G141</f>
        <v>465771</v>
      </c>
    </row>
    <row r="141" spans="1:7" ht="21" x14ac:dyDescent="0.2">
      <c r="A141" s="16" t="s">
        <v>79</v>
      </c>
      <c r="B141" s="100">
        <v>14</v>
      </c>
      <c r="C141" s="106" t="s">
        <v>52</v>
      </c>
      <c r="D141" s="153" t="s">
        <v>232</v>
      </c>
      <c r="E141" s="30" t="s">
        <v>78</v>
      </c>
      <c r="F141" s="32"/>
      <c r="G141" s="87">
        <f t="shared" si="7"/>
        <v>465771</v>
      </c>
    </row>
    <row r="142" spans="1:7" x14ac:dyDescent="0.2">
      <c r="A142" s="18" t="s">
        <v>80</v>
      </c>
      <c r="B142" s="100">
        <v>14</v>
      </c>
      <c r="C142" s="106" t="s">
        <v>52</v>
      </c>
      <c r="D142" s="153" t="s">
        <v>232</v>
      </c>
      <c r="E142" s="30" t="s">
        <v>83</v>
      </c>
      <c r="F142" s="38">
        <v>250</v>
      </c>
      <c r="G142" s="97">
        <f>G143</f>
        <v>465771</v>
      </c>
    </row>
    <row r="143" spans="1:7" ht="42" x14ac:dyDescent="0.2">
      <c r="A143" s="16" t="s">
        <v>81</v>
      </c>
      <c r="B143" s="103">
        <v>14</v>
      </c>
      <c r="C143" s="110" t="s">
        <v>52</v>
      </c>
      <c r="D143" s="153" t="s">
        <v>232</v>
      </c>
      <c r="E143" s="38">
        <v>540</v>
      </c>
      <c r="F143" s="33">
        <v>251</v>
      </c>
      <c r="G143" s="112">
        <v>465771</v>
      </c>
    </row>
    <row r="144" spans="1:7" x14ac:dyDescent="0.2">
      <c r="A144" s="18" t="s">
        <v>215</v>
      </c>
      <c r="B144" s="104"/>
      <c r="C144" s="111"/>
      <c r="D144" s="30"/>
      <c r="E144" s="33"/>
      <c r="F144" s="33"/>
      <c r="G144" s="113">
        <f>G8+G47+G61+G72+G81+G107+G126+G131+G134+G139</f>
        <v>12479892.100000001</v>
      </c>
    </row>
    <row r="145" spans="1:7" x14ac:dyDescent="0.2">
      <c r="D145" s="8"/>
      <c r="F145" s="98" t="s">
        <v>140</v>
      </c>
    </row>
    <row r="146" spans="1:7" x14ac:dyDescent="0.2">
      <c r="A146" t="s">
        <v>222</v>
      </c>
      <c r="D146" s="8" t="s">
        <v>142</v>
      </c>
      <c r="G146" s="142"/>
    </row>
  </sheetData>
  <mergeCells count="2">
    <mergeCell ref="A2:G2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abSelected="1" workbookViewId="0">
      <selection activeCell="I108" sqref="I108"/>
    </sheetView>
  </sheetViews>
  <sheetFormatPr defaultRowHeight="12.75" x14ac:dyDescent="0.2"/>
  <cols>
    <col min="1" max="1" width="49.140625" customWidth="1"/>
    <col min="2" max="3" width="6.5703125" customWidth="1"/>
    <col min="4" max="4" width="11.7109375" customWidth="1"/>
    <col min="5" max="6" width="6.5703125" customWidth="1"/>
    <col min="7" max="7" width="13.85546875" customWidth="1"/>
  </cols>
  <sheetData>
    <row r="1" spans="1:7" x14ac:dyDescent="0.2">
      <c r="A1" s="93" t="s">
        <v>173</v>
      </c>
      <c r="B1" s="154"/>
      <c r="C1" s="154"/>
      <c r="D1" s="8"/>
      <c r="E1" s="8"/>
      <c r="F1" s="8"/>
      <c r="G1" s="84"/>
    </row>
    <row r="2" spans="1:7" x14ac:dyDescent="0.2">
      <c r="A2" s="163" t="s">
        <v>248</v>
      </c>
      <c r="B2" s="163"/>
      <c r="C2" s="163"/>
      <c r="D2" s="163"/>
      <c r="E2" s="163"/>
      <c r="F2" s="163"/>
      <c r="G2" s="163"/>
    </row>
    <row r="3" spans="1:7" x14ac:dyDescent="0.2">
      <c r="A3" s="154" t="s">
        <v>249</v>
      </c>
      <c r="B3" s="154"/>
      <c r="C3" s="163"/>
      <c r="D3" s="163"/>
      <c r="E3" s="163"/>
      <c r="F3" s="163"/>
      <c r="G3" s="163"/>
    </row>
    <row r="4" spans="1:7" x14ac:dyDescent="0.2">
      <c r="A4" s="9" t="s">
        <v>0</v>
      </c>
      <c r="B4" s="154"/>
      <c r="C4" s="154"/>
      <c r="D4" s="8"/>
      <c r="E4" s="8"/>
      <c r="F4" s="8"/>
      <c r="G4" s="84"/>
    </row>
    <row r="5" spans="1:7" x14ac:dyDescent="0.2">
      <c r="A5" s="9" t="s">
        <v>144</v>
      </c>
      <c r="B5" s="99"/>
      <c r="C5" s="154"/>
      <c r="D5" s="8"/>
      <c r="E5" s="8"/>
      <c r="F5" s="8"/>
      <c r="G5" s="84"/>
    </row>
    <row r="6" spans="1:7" x14ac:dyDescent="0.2">
      <c r="A6" s="10" t="s">
        <v>1</v>
      </c>
      <c r="B6" s="155" t="s">
        <v>86</v>
      </c>
      <c r="C6" s="156" t="s">
        <v>88</v>
      </c>
      <c r="D6" s="12" t="s">
        <v>2</v>
      </c>
      <c r="E6" s="13" t="s">
        <v>3</v>
      </c>
      <c r="F6" s="13" t="s">
        <v>4</v>
      </c>
      <c r="G6" s="138">
        <v>2018</v>
      </c>
    </row>
    <row r="7" spans="1:7" x14ac:dyDescent="0.2">
      <c r="A7" s="17" t="s">
        <v>6</v>
      </c>
      <c r="B7" s="100" t="s">
        <v>11</v>
      </c>
      <c r="C7" s="105"/>
      <c r="D7" s="33"/>
      <c r="E7" s="33"/>
      <c r="F7" s="33"/>
      <c r="G7" s="85">
        <f>G8+G16+G38+G43</f>
        <v>3926430.2800000003</v>
      </c>
    </row>
    <row r="8" spans="1:7" ht="21" x14ac:dyDescent="0.2">
      <c r="A8" s="15" t="s">
        <v>7</v>
      </c>
      <c r="B8" s="100" t="s">
        <v>11</v>
      </c>
      <c r="C8" s="106" t="s">
        <v>51</v>
      </c>
      <c r="D8" s="32"/>
      <c r="E8" s="32"/>
      <c r="F8" s="32"/>
      <c r="G8" s="85">
        <f t="shared" ref="G8:G12" si="0">G9</f>
        <v>971342</v>
      </c>
    </row>
    <row r="9" spans="1:7" ht="31.5" x14ac:dyDescent="0.2">
      <c r="A9" s="16" t="s">
        <v>8</v>
      </c>
      <c r="B9" s="100" t="s">
        <v>11</v>
      </c>
      <c r="C9" s="106" t="s">
        <v>51</v>
      </c>
      <c r="D9" s="30"/>
      <c r="E9" s="32"/>
      <c r="F9" s="32"/>
      <c r="G9" s="85">
        <f t="shared" si="0"/>
        <v>971342</v>
      </c>
    </row>
    <row r="10" spans="1:7" x14ac:dyDescent="0.2">
      <c r="A10" s="14" t="s">
        <v>90</v>
      </c>
      <c r="B10" s="100" t="s">
        <v>11</v>
      </c>
      <c r="C10" s="106" t="s">
        <v>51</v>
      </c>
      <c r="D10" s="152" t="s">
        <v>239</v>
      </c>
      <c r="E10" s="32"/>
      <c r="F10" s="32"/>
      <c r="G10" s="85">
        <f t="shared" si="0"/>
        <v>971342</v>
      </c>
    </row>
    <row r="11" spans="1:7" ht="42" x14ac:dyDescent="0.2">
      <c r="A11" s="16" t="s">
        <v>91</v>
      </c>
      <c r="B11" s="101" t="s">
        <v>11</v>
      </c>
      <c r="C11" s="106" t="s">
        <v>51</v>
      </c>
      <c r="D11" s="152" t="s">
        <v>239</v>
      </c>
      <c r="E11" s="30" t="s">
        <v>9</v>
      </c>
      <c r="F11" s="32"/>
      <c r="G11" s="85">
        <f t="shared" si="0"/>
        <v>971342</v>
      </c>
    </row>
    <row r="12" spans="1:7" ht="21" x14ac:dyDescent="0.2">
      <c r="A12" s="16" t="s">
        <v>186</v>
      </c>
      <c r="B12" s="101" t="s">
        <v>11</v>
      </c>
      <c r="C12" s="106" t="s">
        <v>51</v>
      </c>
      <c r="D12" s="152" t="s">
        <v>239</v>
      </c>
      <c r="E12" s="30" t="s">
        <v>12</v>
      </c>
      <c r="F12" s="32"/>
      <c r="G12" s="85">
        <f t="shared" si="0"/>
        <v>971342</v>
      </c>
    </row>
    <row r="13" spans="1:7" ht="31.5" x14ac:dyDescent="0.2">
      <c r="A13" s="16" t="s">
        <v>184</v>
      </c>
      <c r="B13" s="101" t="s">
        <v>11</v>
      </c>
      <c r="C13" s="106" t="s">
        <v>51</v>
      </c>
      <c r="D13" s="152" t="s">
        <v>239</v>
      </c>
      <c r="E13" s="30">
        <v>121</v>
      </c>
      <c r="F13" s="32">
        <v>200</v>
      </c>
      <c r="G13" s="85">
        <f>G14+G15</f>
        <v>971342</v>
      </c>
    </row>
    <row r="14" spans="1:7" x14ac:dyDescent="0.2">
      <c r="A14" s="19" t="s">
        <v>183</v>
      </c>
      <c r="B14" s="101" t="s">
        <v>11</v>
      </c>
      <c r="C14" s="106" t="s">
        <v>51</v>
      </c>
      <c r="D14" s="152" t="s">
        <v>239</v>
      </c>
      <c r="E14" s="31" t="s">
        <v>15</v>
      </c>
      <c r="F14" s="31" t="s">
        <v>16</v>
      </c>
      <c r="G14" s="86">
        <v>758564</v>
      </c>
    </row>
    <row r="15" spans="1:7" ht="33.75" x14ac:dyDescent="0.2">
      <c r="A15" s="23" t="s">
        <v>180</v>
      </c>
      <c r="B15" s="101" t="s">
        <v>11</v>
      </c>
      <c r="C15" s="106" t="s">
        <v>51</v>
      </c>
      <c r="D15" s="152" t="s">
        <v>239</v>
      </c>
      <c r="E15" s="31">
        <v>129</v>
      </c>
      <c r="F15" s="31" t="s">
        <v>18</v>
      </c>
      <c r="G15" s="86">
        <v>212778</v>
      </c>
    </row>
    <row r="16" spans="1:7" ht="31.5" x14ac:dyDescent="0.2">
      <c r="A16" s="15" t="s">
        <v>19</v>
      </c>
      <c r="B16" s="101" t="s">
        <v>11</v>
      </c>
      <c r="C16" s="106" t="s">
        <v>62</v>
      </c>
      <c r="D16" s="152" t="s">
        <v>239</v>
      </c>
      <c r="E16" s="32"/>
      <c r="F16" s="32"/>
      <c r="G16" s="85">
        <f>G17</f>
        <v>2924388.2800000003</v>
      </c>
    </row>
    <row r="17" spans="1:7" ht="31.5" x14ac:dyDescent="0.2">
      <c r="A17" s="16" t="s">
        <v>20</v>
      </c>
      <c r="B17" s="101" t="s">
        <v>11</v>
      </c>
      <c r="C17" s="106" t="s">
        <v>62</v>
      </c>
      <c r="D17" s="152" t="s">
        <v>239</v>
      </c>
      <c r="E17" s="32"/>
      <c r="F17" s="32"/>
      <c r="G17" s="85">
        <f>G18+G35</f>
        <v>2924388.2800000003</v>
      </c>
    </row>
    <row r="18" spans="1:7" x14ac:dyDescent="0.2">
      <c r="A18" s="18" t="s">
        <v>115</v>
      </c>
      <c r="B18" s="101" t="s">
        <v>11</v>
      </c>
      <c r="C18" s="106" t="s">
        <v>62</v>
      </c>
      <c r="D18" s="152" t="s">
        <v>239</v>
      </c>
      <c r="E18" s="32" t="s">
        <v>140</v>
      </c>
      <c r="F18" s="32"/>
      <c r="G18" s="85">
        <f>G19+G24</f>
        <v>2801324.22</v>
      </c>
    </row>
    <row r="19" spans="1:7" ht="42" x14ac:dyDescent="0.2">
      <c r="A19" s="16" t="s">
        <v>21</v>
      </c>
      <c r="B19" s="101" t="s">
        <v>11</v>
      </c>
      <c r="C19" s="106" t="s">
        <v>62</v>
      </c>
      <c r="D19" s="152" t="s">
        <v>239</v>
      </c>
      <c r="E19" s="30" t="s">
        <v>9</v>
      </c>
      <c r="F19" s="32">
        <v>200</v>
      </c>
      <c r="G19" s="85">
        <f>G20</f>
        <v>2627921.4900000002</v>
      </c>
    </row>
    <row r="20" spans="1:7" x14ac:dyDescent="0.2">
      <c r="A20" s="18" t="s">
        <v>10</v>
      </c>
      <c r="B20" s="101" t="s">
        <v>11</v>
      </c>
      <c r="C20" s="106" t="s">
        <v>62</v>
      </c>
      <c r="D20" s="152" t="s">
        <v>239</v>
      </c>
      <c r="E20" s="30" t="s">
        <v>12</v>
      </c>
      <c r="F20" s="32">
        <v>210</v>
      </c>
      <c r="G20" s="85">
        <f>G22+G23</f>
        <v>2627921.4900000002</v>
      </c>
    </row>
    <row r="21" spans="1:7" ht="31.5" x14ac:dyDescent="0.2">
      <c r="A21" s="16" t="s">
        <v>182</v>
      </c>
      <c r="B21" s="101" t="s">
        <v>11</v>
      </c>
      <c r="C21" s="106" t="s">
        <v>62</v>
      </c>
      <c r="D21" s="152" t="s">
        <v>239</v>
      </c>
      <c r="E21" s="30" t="s">
        <v>15</v>
      </c>
      <c r="F21" s="32">
        <v>210</v>
      </c>
      <c r="G21" s="85">
        <f>G22+G23</f>
        <v>2627921.4900000002</v>
      </c>
    </row>
    <row r="22" spans="1:7" x14ac:dyDescent="0.2">
      <c r="A22" s="19" t="s">
        <v>183</v>
      </c>
      <c r="B22" s="101" t="s">
        <v>11</v>
      </c>
      <c r="C22" s="106" t="s">
        <v>62</v>
      </c>
      <c r="D22" s="152" t="s">
        <v>239</v>
      </c>
      <c r="E22" s="31" t="s">
        <v>15</v>
      </c>
      <c r="F22" s="31" t="s">
        <v>16</v>
      </c>
      <c r="G22" s="86">
        <v>2018373.49</v>
      </c>
    </row>
    <row r="23" spans="1:7" ht="33.75" x14ac:dyDescent="0.2">
      <c r="A23" s="23" t="s">
        <v>180</v>
      </c>
      <c r="B23" s="101" t="s">
        <v>11</v>
      </c>
      <c r="C23" s="106" t="s">
        <v>62</v>
      </c>
      <c r="D23" s="152" t="s">
        <v>239</v>
      </c>
      <c r="E23" s="31">
        <v>129</v>
      </c>
      <c r="F23" s="31" t="s">
        <v>18</v>
      </c>
      <c r="G23" s="86">
        <v>609548</v>
      </c>
    </row>
    <row r="24" spans="1:7" x14ac:dyDescent="0.2">
      <c r="A24" s="16" t="s">
        <v>24</v>
      </c>
      <c r="B24" s="101" t="s">
        <v>11</v>
      </c>
      <c r="C24" s="106" t="s">
        <v>62</v>
      </c>
      <c r="D24" s="152" t="s">
        <v>239</v>
      </c>
      <c r="E24" s="30" t="s">
        <v>25</v>
      </c>
      <c r="F24" s="32"/>
      <c r="G24" s="85">
        <f>G28+G31+G32+G30</f>
        <v>173402.73</v>
      </c>
    </row>
    <row r="25" spans="1:7" ht="21" x14ac:dyDescent="0.2">
      <c r="A25" s="20" t="s">
        <v>26</v>
      </c>
      <c r="B25" s="101" t="s">
        <v>11</v>
      </c>
      <c r="C25" s="106" t="s">
        <v>62</v>
      </c>
      <c r="D25" s="152" t="s">
        <v>239</v>
      </c>
      <c r="E25" s="30" t="s">
        <v>27</v>
      </c>
      <c r="F25" s="32"/>
      <c r="G25" s="85"/>
    </row>
    <row r="26" spans="1:7" x14ac:dyDescent="0.2">
      <c r="A26" s="21" t="s">
        <v>94</v>
      </c>
      <c r="B26" s="101" t="s">
        <v>11</v>
      </c>
      <c r="C26" s="106" t="s">
        <v>62</v>
      </c>
      <c r="D26" s="152" t="s">
        <v>239</v>
      </c>
      <c r="E26" s="31">
        <v>242</v>
      </c>
      <c r="F26" s="22"/>
      <c r="G26" s="86">
        <v>0</v>
      </c>
    </row>
    <row r="27" spans="1:7" ht="21" x14ac:dyDescent="0.2">
      <c r="A27" s="20" t="s">
        <v>28</v>
      </c>
      <c r="B27" s="101" t="s">
        <v>11</v>
      </c>
      <c r="C27" s="106" t="s">
        <v>62</v>
      </c>
      <c r="D27" s="152" t="s">
        <v>239</v>
      </c>
      <c r="E27" s="30" t="s">
        <v>29</v>
      </c>
      <c r="F27" s="32"/>
      <c r="G27" s="85">
        <f>G28+G30</f>
        <v>171402.73</v>
      </c>
    </row>
    <row r="28" spans="1:7" x14ac:dyDescent="0.2">
      <c r="A28" s="19" t="s">
        <v>92</v>
      </c>
      <c r="B28" s="101" t="s">
        <v>11</v>
      </c>
      <c r="C28" s="106" t="s">
        <v>62</v>
      </c>
      <c r="D28" s="152" t="s">
        <v>239</v>
      </c>
      <c r="E28" s="31" t="s">
        <v>29</v>
      </c>
      <c r="F28" s="31" t="s">
        <v>30</v>
      </c>
      <c r="G28" s="86">
        <v>146402.73000000001</v>
      </c>
    </row>
    <row r="29" spans="1:7" x14ac:dyDescent="0.2">
      <c r="A29" s="19" t="s">
        <v>95</v>
      </c>
      <c r="B29" s="101" t="s">
        <v>11</v>
      </c>
      <c r="C29" s="106" t="s">
        <v>62</v>
      </c>
      <c r="D29" s="152" t="s">
        <v>239</v>
      </c>
      <c r="E29" s="31">
        <v>244</v>
      </c>
      <c r="F29" s="31">
        <v>225</v>
      </c>
      <c r="G29" s="86"/>
    </row>
    <row r="30" spans="1:7" x14ac:dyDescent="0.2">
      <c r="A30" s="19" t="s">
        <v>96</v>
      </c>
      <c r="B30" s="101" t="s">
        <v>11</v>
      </c>
      <c r="C30" s="106" t="s">
        <v>62</v>
      </c>
      <c r="D30" s="152" t="s">
        <v>239</v>
      </c>
      <c r="E30" s="31">
        <v>244</v>
      </c>
      <c r="F30" s="31">
        <v>226</v>
      </c>
      <c r="G30" s="86">
        <v>25000</v>
      </c>
    </row>
    <row r="31" spans="1:7" x14ac:dyDescent="0.2">
      <c r="A31" s="19" t="s">
        <v>93</v>
      </c>
      <c r="B31" s="101" t="s">
        <v>11</v>
      </c>
      <c r="C31" s="106" t="s">
        <v>62</v>
      </c>
      <c r="D31" s="152" t="s">
        <v>239</v>
      </c>
      <c r="E31" s="31">
        <v>852</v>
      </c>
      <c r="F31" s="31">
        <v>290</v>
      </c>
      <c r="G31" s="86">
        <v>1500</v>
      </c>
    </row>
    <row r="32" spans="1:7" x14ac:dyDescent="0.2">
      <c r="A32" s="19" t="s">
        <v>32</v>
      </c>
      <c r="B32" s="101" t="s">
        <v>11</v>
      </c>
      <c r="C32" s="106" t="s">
        <v>62</v>
      </c>
      <c r="D32" s="152" t="s">
        <v>239</v>
      </c>
      <c r="E32" s="31">
        <v>853</v>
      </c>
      <c r="F32" s="31">
        <v>290</v>
      </c>
      <c r="G32" s="86">
        <v>500</v>
      </c>
    </row>
    <row r="33" spans="1:7" ht="21" x14ac:dyDescent="0.2">
      <c r="A33" s="20" t="s">
        <v>28</v>
      </c>
      <c r="B33" s="101" t="s">
        <v>11</v>
      </c>
      <c r="C33" s="106" t="s">
        <v>62</v>
      </c>
      <c r="D33" s="152" t="s">
        <v>239</v>
      </c>
      <c r="E33" s="31" t="s">
        <v>29</v>
      </c>
      <c r="F33" s="31">
        <v>300</v>
      </c>
      <c r="G33" s="86">
        <f>G35</f>
        <v>123064.06</v>
      </c>
    </row>
    <row r="34" spans="1:7" x14ac:dyDescent="0.2">
      <c r="A34" s="26" t="s">
        <v>212</v>
      </c>
      <c r="B34" s="101" t="s">
        <v>11</v>
      </c>
      <c r="C34" s="106" t="s">
        <v>62</v>
      </c>
      <c r="D34" s="152" t="s">
        <v>239</v>
      </c>
      <c r="E34" s="31">
        <v>244</v>
      </c>
      <c r="F34" s="31">
        <v>310</v>
      </c>
      <c r="G34" s="86"/>
    </row>
    <row r="35" spans="1:7" x14ac:dyDescent="0.2">
      <c r="A35" s="20" t="s">
        <v>34</v>
      </c>
      <c r="B35" s="101" t="s">
        <v>11</v>
      </c>
      <c r="C35" s="106" t="s">
        <v>62</v>
      </c>
      <c r="D35" s="152" t="s">
        <v>239</v>
      </c>
      <c r="E35" s="30" t="s">
        <v>29</v>
      </c>
      <c r="F35" s="31">
        <v>340</v>
      </c>
      <c r="G35" s="86">
        <v>123064.06</v>
      </c>
    </row>
    <row r="36" spans="1:7" x14ac:dyDescent="0.2">
      <c r="A36" s="19" t="s">
        <v>140</v>
      </c>
      <c r="B36" s="101"/>
      <c r="C36" s="106"/>
      <c r="D36" s="153"/>
      <c r="E36" s="30"/>
      <c r="F36" s="31"/>
      <c r="G36" s="86">
        <v>0</v>
      </c>
    </row>
    <row r="37" spans="1:7" x14ac:dyDescent="0.2">
      <c r="A37" s="19"/>
      <c r="B37" s="101"/>
      <c r="C37" s="106"/>
      <c r="D37" s="153"/>
      <c r="E37" s="31"/>
      <c r="F37" s="32"/>
      <c r="G37" s="85"/>
    </row>
    <row r="38" spans="1:7" x14ac:dyDescent="0.2">
      <c r="A38" s="18" t="s">
        <v>37</v>
      </c>
      <c r="B38" s="101" t="s">
        <v>11</v>
      </c>
      <c r="C38" s="106">
        <v>11</v>
      </c>
      <c r="D38" s="153"/>
      <c r="E38" s="32"/>
      <c r="F38" s="32"/>
      <c r="G38" s="85">
        <f t="shared" ref="G38:G41" si="1">G39</f>
        <v>30000</v>
      </c>
    </row>
    <row r="39" spans="1:7" x14ac:dyDescent="0.2">
      <c r="A39" s="18" t="s">
        <v>38</v>
      </c>
      <c r="B39" s="101" t="s">
        <v>11</v>
      </c>
      <c r="C39" s="106">
        <v>11</v>
      </c>
      <c r="D39" s="152" t="s">
        <v>238</v>
      </c>
      <c r="E39" s="32"/>
      <c r="F39" s="32"/>
      <c r="G39" s="85">
        <f t="shared" si="1"/>
        <v>30000</v>
      </c>
    </row>
    <row r="40" spans="1:7" x14ac:dyDescent="0.2">
      <c r="A40" s="18" t="s">
        <v>39</v>
      </c>
      <c r="B40" s="101" t="s">
        <v>11</v>
      </c>
      <c r="C40" s="106">
        <v>11</v>
      </c>
      <c r="D40" s="152" t="s">
        <v>238</v>
      </c>
      <c r="E40" s="32"/>
      <c r="F40" s="32"/>
      <c r="G40" s="85">
        <f t="shared" si="1"/>
        <v>30000</v>
      </c>
    </row>
    <row r="41" spans="1:7" x14ac:dyDescent="0.2">
      <c r="A41" s="18" t="s">
        <v>40</v>
      </c>
      <c r="B41" s="101" t="s">
        <v>11</v>
      </c>
      <c r="C41" s="106">
        <v>11</v>
      </c>
      <c r="D41" s="152" t="s">
        <v>238</v>
      </c>
      <c r="E41" s="30">
        <v>240</v>
      </c>
      <c r="F41" s="32"/>
      <c r="G41" s="85">
        <f t="shared" si="1"/>
        <v>30000</v>
      </c>
    </row>
    <row r="42" spans="1:7" x14ac:dyDescent="0.2">
      <c r="A42" s="19" t="s">
        <v>44</v>
      </c>
      <c r="B42" s="101" t="s">
        <v>11</v>
      </c>
      <c r="C42" s="106">
        <v>11</v>
      </c>
      <c r="D42" s="152" t="s">
        <v>238</v>
      </c>
      <c r="E42" s="30">
        <v>244</v>
      </c>
      <c r="F42" s="31" t="s">
        <v>33</v>
      </c>
      <c r="G42" s="86">
        <v>30000</v>
      </c>
    </row>
    <row r="43" spans="1:7" ht="42" x14ac:dyDescent="0.2">
      <c r="A43" s="16" t="s">
        <v>149</v>
      </c>
      <c r="B43" s="101" t="s">
        <v>11</v>
      </c>
      <c r="C43" s="107" t="s">
        <v>125</v>
      </c>
      <c r="D43" s="152"/>
      <c r="E43" s="31"/>
      <c r="F43" s="31"/>
      <c r="G43" s="85">
        <f>G44</f>
        <v>700</v>
      </c>
    </row>
    <row r="44" spans="1:7" x14ac:dyDescent="0.2">
      <c r="A44" s="16" t="s">
        <v>24</v>
      </c>
      <c r="B44" s="101" t="s">
        <v>11</v>
      </c>
      <c r="C44" s="106" t="s">
        <v>125</v>
      </c>
      <c r="D44" s="152" t="s">
        <v>237</v>
      </c>
      <c r="E44" s="31"/>
      <c r="F44" s="31">
        <v>300</v>
      </c>
      <c r="G44" s="86">
        <f>G45</f>
        <v>700</v>
      </c>
    </row>
    <row r="45" spans="1:7" x14ac:dyDescent="0.2">
      <c r="A45" s="20" t="s">
        <v>34</v>
      </c>
      <c r="B45" s="101" t="s">
        <v>11</v>
      </c>
      <c r="C45" s="107" t="s">
        <v>125</v>
      </c>
      <c r="D45" s="152" t="s">
        <v>237</v>
      </c>
      <c r="E45" s="31">
        <v>244</v>
      </c>
      <c r="F45" s="31">
        <v>340</v>
      </c>
      <c r="G45" s="86">
        <v>700</v>
      </c>
    </row>
    <row r="46" spans="1:7" x14ac:dyDescent="0.2">
      <c r="A46" s="18" t="s">
        <v>45</v>
      </c>
      <c r="B46" s="100" t="s">
        <v>51</v>
      </c>
      <c r="C46" s="108"/>
      <c r="D46" s="153"/>
      <c r="E46" s="32"/>
      <c r="F46" s="30" t="s">
        <v>48</v>
      </c>
      <c r="G46" s="87">
        <f t="shared" ref="G46:G48" si="2">G47</f>
        <v>240500</v>
      </c>
    </row>
    <row r="47" spans="1:7" x14ac:dyDescent="0.2">
      <c r="A47" s="18" t="s">
        <v>46</v>
      </c>
      <c r="B47" s="100" t="s">
        <v>51</v>
      </c>
      <c r="C47" s="109" t="s">
        <v>52</v>
      </c>
      <c r="D47" s="153"/>
      <c r="E47" s="30" t="s">
        <v>47</v>
      </c>
      <c r="F47" s="34"/>
      <c r="G47" s="88">
        <f t="shared" si="2"/>
        <v>240500</v>
      </c>
    </row>
    <row r="48" spans="1:7" ht="21" x14ac:dyDescent="0.2">
      <c r="A48" s="16" t="s">
        <v>49</v>
      </c>
      <c r="B48" s="100" t="s">
        <v>51</v>
      </c>
      <c r="C48" s="109" t="s">
        <v>52</v>
      </c>
      <c r="D48" s="153" t="s">
        <v>236</v>
      </c>
      <c r="E48" s="34"/>
      <c r="F48" s="32"/>
      <c r="G48" s="85">
        <f t="shared" si="2"/>
        <v>240500</v>
      </c>
    </row>
    <row r="49" spans="1:7" ht="31.5" x14ac:dyDescent="0.2">
      <c r="A49" s="20" t="s">
        <v>50</v>
      </c>
      <c r="B49" s="100" t="s">
        <v>51</v>
      </c>
      <c r="C49" s="109" t="s">
        <v>52</v>
      </c>
      <c r="D49" s="153" t="s">
        <v>236</v>
      </c>
      <c r="E49" s="30" t="s">
        <v>9</v>
      </c>
      <c r="F49" s="35"/>
      <c r="G49" s="89">
        <f>G50+G53+G57</f>
        <v>240500</v>
      </c>
    </row>
    <row r="50" spans="1:7" x14ac:dyDescent="0.2">
      <c r="A50" s="14" t="s">
        <v>10</v>
      </c>
      <c r="B50" s="100" t="s">
        <v>51</v>
      </c>
      <c r="C50" s="109" t="s">
        <v>52</v>
      </c>
      <c r="D50" s="153" t="s">
        <v>236</v>
      </c>
      <c r="E50" s="34">
        <v>120</v>
      </c>
      <c r="F50" s="32">
        <v>200</v>
      </c>
      <c r="G50" s="85">
        <f>G51+G52</f>
        <v>218300</v>
      </c>
    </row>
    <row r="51" spans="1:7" x14ac:dyDescent="0.2">
      <c r="A51" s="19" t="s">
        <v>183</v>
      </c>
      <c r="B51" s="100" t="s">
        <v>51</v>
      </c>
      <c r="C51" s="109" t="s">
        <v>52</v>
      </c>
      <c r="D51" s="153" t="s">
        <v>236</v>
      </c>
      <c r="E51" s="30">
        <v>121</v>
      </c>
      <c r="F51" s="31" t="s">
        <v>16</v>
      </c>
      <c r="G51" s="86">
        <v>167665</v>
      </c>
    </row>
    <row r="52" spans="1:7" ht="33.75" x14ac:dyDescent="0.2">
      <c r="A52" s="23" t="s">
        <v>180</v>
      </c>
      <c r="B52" s="100" t="s">
        <v>51</v>
      </c>
      <c r="C52" s="109" t="s">
        <v>52</v>
      </c>
      <c r="D52" s="153" t="s">
        <v>236</v>
      </c>
      <c r="E52" s="31" t="s">
        <v>15</v>
      </c>
      <c r="F52" s="31">
        <v>213</v>
      </c>
      <c r="G52" s="86">
        <v>50635</v>
      </c>
    </row>
    <row r="53" spans="1:7" ht="21" x14ac:dyDescent="0.2">
      <c r="A53" s="15" t="s">
        <v>36</v>
      </c>
      <c r="B53" s="100" t="s">
        <v>51</v>
      </c>
      <c r="C53" s="109" t="s">
        <v>52</v>
      </c>
      <c r="D53" s="153" t="s">
        <v>236</v>
      </c>
      <c r="E53" s="30">
        <v>244</v>
      </c>
      <c r="F53" s="31">
        <v>220</v>
      </c>
      <c r="G53" s="86">
        <f>G54+G55+G56</f>
        <v>16400</v>
      </c>
    </row>
    <row r="54" spans="1:7" x14ac:dyDescent="0.2">
      <c r="A54" s="23" t="s">
        <v>56</v>
      </c>
      <c r="B54" s="100" t="s">
        <v>51</v>
      </c>
      <c r="C54" s="109" t="s">
        <v>52</v>
      </c>
      <c r="D54" s="153" t="s">
        <v>236</v>
      </c>
      <c r="E54" s="30">
        <v>244</v>
      </c>
      <c r="F54" s="32">
        <v>221</v>
      </c>
      <c r="G54" s="86">
        <v>4400</v>
      </c>
    </row>
    <row r="55" spans="1:7" x14ac:dyDescent="0.2">
      <c r="A55" s="23" t="s">
        <v>58</v>
      </c>
      <c r="B55" s="100" t="s">
        <v>51</v>
      </c>
      <c r="C55" s="109" t="s">
        <v>52</v>
      </c>
      <c r="D55" s="153" t="s">
        <v>236</v>
      </c>
      <c r="E55" s="30">
        <v>244</v>
      </c>
      <c r="F55" s="33">
        <v>222</v>
      </c>
      <c r="G55" s="86">
        <v>8000</v>
      </c>
    </row>
    <row r="56" spans="1:7" x14ac:dyDescent="0.2">
      <c r="A56" s="23" t="s">
        <v>204</v>
      </c>
      <c r="B56" s="100" t="s">
        <v>51</v>
      </c>
      <c r="C56" s="109" t="s">
        <v>52</v>
      </c>
      <c r="D56" s="153" t="s">
        <v>236</v>
      </c>
      <c r="E56" s="30">
        <v>244</v>
      </c>
      <c r="F56" s="33">
        <v>224</v>
      </c>
      <c r="G56" s="86">
        <v>4000</v>
      </c>
    </row>
    <row r="57" spans="1:7" x14ac:dyDescent="0.2">
      <c r="A57" s="15" t="s">
        <v>53</v>
      </c>
      <c r="B57" s="100" t="s">
        <v>51</v>
      </c>
      <c r="C57" s="109" t="s">
        <v>52</v>
      </c>
      <c r="D57" s="153" t="s">
        <v>236</v>
      </c>
      <c r="E57" s="30">
        <v>244</v>
      </c>
      <c r="F57" s="33">
        <v>300</v>
      </c>
      <c r="G57" s="85">
        <f>G58+G59</f>
        <v>5800</v>
      </c>
    </row>
    <row r="58" spans="1:7" x14ac:dyDescent="0.2">
      <c r="A58" s="26" t="s">
        <v>212</v>
      </c>
      <c r="B58" s="100" t="s">
        <v>51</v>
      </c>
      <c r="C58" s="109" t="s">
        <v>52</v>
      </c>
      <c r="D58" s="153" t="s">
        <v>236</v>
      </c>
      <c r="E58" s="30">
        <v>244</v>
      </c>
      <c r="F58" s="33">
        <v>310</v>
      </c>
      <c r="G58" s="86">
        <v>1300</v>
      </c>
    </row>
    <row r="59" spans="1:7" x14ac:dyDescent="0.2">
      <c r="A59" s="55" t="s">
        <v>34</v>
      </c>
      <c r="B59" s="100" t="s">
        <v>51</v>
      </c>
      <c r="C59" s="109" t="s">
        <v>52</v>
      </c>
      <c r="D59" s="153" t="s">
        <v>236</v>
      </c>
      <c r="E59" s="31" t="s">
        <v>29</v>
      </c>
      <c r="F59" s="30">
        <v>340</v>
      </c>
      <c r="G59" s="85">
        <v>4500</v>
      </c>
    </row>
    <row r="60" spans="1:7" ht="21" x14ac:dyDescent="0.2">
      <c r="A60" s="15" t="s">
        <v>97</v>
      </c>
      <c r="B60" s="100" t="s">
        <v>52</v>
      </c>
      <c r="C60" s="106"/>
      <c r="D60" s="153"/>
      <c r="E60" s="30"/>
      <c r="F60" s="30"/>
      <c r="G60" s="85">
        <f t="shared" ref="G60:G61" si="3">G61</f>
        <v>320809.99</v>
      </c>
    </row>
    <row r="61" spans="1:7" ht="21" x14ac:dyDescent="0.2">
      <c r="A61" s="15" t="s">
        <v>97</v>
      </c>
      <c r="B61" s="100" t="s">
        <v>52</v>
      </c>
      <c r="C61" s="106" t="s">
        <v>61</v>
      </c>
      <c r="D61" s="153"/>
      <c r="E61" s="30"/>
      <c r="F61" s="30"/>
      <c r="G61" s="85">
        <f t="shared" si="3"/>
        <v>320809.99</v>
      </c>
    </row>
    <row r="62" spans="1:7" ht="21" x14ac:dyDescent="0.2">
      <c r="A62" s="15" t="s">
        <v>98</v>
      </c>
      <c r="B62" s="100" t="s">
        <v>52</v>
      </c>
      <c r="C62" s="106" t="s">
        <v>61</v>
      </c>
      <c r="D62" s="153" t="s">
        <v>235</v>
      </c>
      <c r="E62" s="30"/>
      <c r="F62" s="30"/>
      <c r="G62" s="85">
        <f>G63+G68</f>
        <v>320809.99</v>
      </c>
    </row>
    <row r="63" spans="1:7" ht="21" x14ac:dyDescent="0.2">
      <c r="A63" s="15" t="s">
        <v>99</v>
      </c>
      <c r="B63" s="100" t="s">
        <v>52</v>
      </c>
      <c r="C63" s="106" t="s">
        <v>61</v>
      </c>
      <c r="D63" s="153" t="s">
        <v>235</v>
      </c>
      <c r="E63" s="30">
        <v>200</v>
      </c>
      <c r="F63" s="30"/>
      <c r="G63" s="85">
        <f>G64+G66</f>
        <v>250809.99</v>
      </c>
    </row>
    <row r="64" spans="1:7" x14ac:dyDescent="0.2">
      <c r="A64" s="15" t="s">
        <v>53</v>
      </c>
      <c r="B64" s="100" t="s">
        <v>52</v>
      </c>
      <c r="C64" s="106" t="s">
        <v>61</v>
      </c>
      <c r="D64" s="153" t="s">
        <v>235</v>
      </c>
      <c r="E64" s="30">
        <v>240</v>
      </c>
      <c r="F64" s="31">
        <v>220</v>
      </c>
      <c r="G64" s="86">
        <f>G65</f>
        <v>130809.99</v>
      </c>
    </row>
    <row r="65" spans="1:7" x14ac:dyDescent="0.2">
      <c r="A65" s="15" t="s">
        <v>211</v>
      </c>
      <c r="B65" s="100" t="s">
        <v>52</v>
      </c>
      <c r="C65" s="106" t="s">
        <v>61</v>
      </c>
      <c r="D65" s="153" t="s">
        <v>235</v>
      </c>
      <c r="E65" s="31">
        <v>244</v>
      </c>
      <c r="F65" s="31">
        <v>226</v>
      </c>
      <c r="G65" s="86">
        <v>130809.99</v>
      </c>
    </row>
    <row r="66" spans="1:7" ht="21" x14ac:dyDescent="0.2">
      <c r="A66" s="15" t="s">
        <v>36</v>
      </c>
      <c r="B66" s="100" t="s">
        <v>52</v>
      </c>
      <c r="C66" s="106" t="s">
        <v>61</v>
      </c>
      <c r="D66" s="153" t="s">
        <v>235</v>
      </c>
      <c r="E66" s="31">
        <v>244</v>
      </c>
      <c r="F66" s="31">
        <v>300</v>
      </c>
      <c r="G66" s="86">
        <f>G67</f>
        <v>120000</v>
      </c>
    </row>
    <row r="67" spans="1:7" x14ac:dyDescent="0.2">
      <c r="A67" s="15" t="s">
        <v>34</v>
      </c>
      <c r="B67" s="100" t="s">
        <v>52</v>
      </c>
      <c r="C67" s="106" t="s">
        <v>61</v>
      </c>
      <c r="D67" s="153" t="s">
        <v>235</v>
      </c>
      <c r="E67" s="31">
        <v>244</v>
      </c>
      <c r="F67" s="31">
        <v>340</v>
      </c>
      <c r="G67" s="86">
        <v>120000</v>
      </c>
    </row>
    <row r="68" spans="1:7" ht="21" x14ac:dyDescent="0.2">
      <c r="A68" s="15" t="s">
        <v>36</v>
      </c>
      <c r="B68" s="100" t="s">
        <v>52</v>
      </c>
      <c r="C68" s="106" t="s">
        <v>61</v>
      </c>
      <c r="D68" s="153" t="s">
        <v>226</v>
      </c>
      <c r="E68" s="31">
        <v>244</v>
      </c>
      <c r="F68" s="31">
        <v>300</v>
      </c>
      <c r="G68" s="86">
        <f>G69+G70</f>
        <v>70000</v>
      </c>
    </row>
    <row r="69" spans="1:7" x14ac:dyDescent="0.2">
      <c r="A69" s="15" t="s">
        <v>34</v>
      </c>
      <c r="B69" s="100" t="s">
        <v>52</v>
      </c>
      <c r="C69" s="106" t="s">
        <v>61</v>
      </c>
      <c r="D69" s="153" t="s">
        <v>226</v>
      </c>
      <c r="E69" s="31">
        <v>244</v>
      </c>
      <c r="F69" s="31">
        <v>340</v>
      </c>
      <c r="G69" s="86">
        <v>69299.990000000005</v>
      </c>
    </row>
    <row r="70" spans="1:7" x14ac:dyDescent="0.2">
      <c r="A70" s="15" t="s">
        <v>34</v>
      </c>
      <c r="B70" s="100" t="s">
        <v>52</v>
      </c>
      <c r="C70" s="106" t="s">
        <v>61</v>
      </c>
      <c r="D70" s="153" t="s">
        <v>226</v>
      </c>
      <c r="E70" s="31">
        <v>244</v>
      </c>
      <c r="F70" s="31">
        <v>340</v>
      </c>
      <c r="G70" s="86">
        <v>700.01</v>
      </c>
    </row>
    <row r="71" spans="1:7" x14ac:dyDescent="0.2">
      <c r="A71" s="18" t="s">
        <v>60</v>
      </c>
      <c r="B71" s="100" t="s">
        <v>62</v>
      </c>
      <c r="C71" s="106"/>
      <c r="D71" s="153"/>
      <c r="E71" s="32"/>
      <c r="F71" s="32"/>
      <c r="G71" s="85">
        <f>G72+G77</f>
        <v>1596512.57</v>
      </c>
    </row>
    <row r="72" spans="1:7" x14ac:dyDescent="0.2">
      <c r="A72" s="25" t="s">
        <v>100</v>
      </c>
      <c r="B72" s="100" t="s">
        <v>62</v>
      </c>
      <c r="C72" s="106" t="s">
        <v>61</v>
      </c>
      <c r="D72" s="153"/>
      <c r="E72" s="31"/>
      <c r="F72" s="31"/>
      <c r="G72" s="85">
        <f t="shared" ref="G72:G75" si="4">G73</f>
        <v>1556512.57</v>
      </c>
    </row>
    <row r="73" spans="1:7" ht="21" x14ac:dyDescent="0.2">
      <c r="A73" s="16" t="s">
        <v>139</v>
      </c>
      <c r="B73" s="100" t="s">
        <v>62</v>
      </c>
      <c r="C73" s="106" t="s">
        <v>61</v>
      </c>
      <c r="D73" s="153" t="s">
        <v>234</v>
      </c>
      <c r="E73" s="31"/>
      <c r="F73" s="31"/>
      <c r="G73" s="86">
        <f t="shared" si="4"/>
        <v>1556512.57</v>
      </c>
    </row>
    <row r="74" spans="1:7" ht="21" x14ac:dyDescent="0.2">
      <c r="A74" s="16" t="s">
        <v>139</v>
      </c>
      <c r="B74" s="100" t="s">
        <v>62</v>
      </c>
      <c r="C74" s="106" t="s">
        <v>61</v>
      </c>
      <c r="D74" s="153" t="s">
        <v>234</v>
      </c>
      <c r="E74" s="31">
        <v>200</v>
      </c>
      <c r="F74" s="31"/>
      <c r="G74" s="86">
        <f t="shared" si="4"/>
        <v>1556512.57</v>
      </c>
    </row>
    <row r="75" spans="1:7" x14ac:dyDescent="0.2">
      <c r="A75" s="16" t="s">
        <v>53</v>
      </c>
      <c r="B75" s="100" t="s">
        <v>62</v>
      </c>
      <c r="C75" s="106" t="s">
        <v>61</v>
      </c>
      <c r="D75" s="153" t="s">
        <v>234</v>
      </c>
      <c r="E75" s="31">
        <v>240</v>
      </c>
      <c r="F75" s="31">
        <v>200</v>
      </c>
      <c r="G75" s="86">
        <f t="shared" si="4"/>
        <v>1556512.57</v>
      </c>
    </row>
    <row r="76" spans="1:7" x14ac:dyDescent="0.2">
      <c r="A76" s="16" t="s">
        <v>213</v>
      </c>
      <c r="B76" s="100" t="s">
        <v>62</v>
      </c>
      <c r="C76" s="106" t="s">
        <v>61</v>
      </c>
      <c r="D76" s="153" t="s">
        <v>234</v>
      </c>
      <c r="E76" s="31">
        <v>244</v>
      </c>
      <c r="F76" s="31">
        <v>225</v>
      </c>
      <c r="G76" s="86">
        <v>1556512.57</v>
      </c>
    </row>
    <row r="77" spans="1:7" x14ac:dyDescent="0.2">
      <c r="A77" s="16" t="s">
        <v>190</v>
      </c>
      <c r="B77" s="100" t="s">
        <v>62</v>
      </c>
      <c r="C77" s="106" t="s">
        <v>224</v>
      </c>
      <c r="D77" s="153" t="s">
        <v>244</v>
      </c>
      <c r="E77" s="31"/>
      <c r="F77" s="31"/>
      <c r="G77" s="85">
        <f>G78</f>
        <v>40000</v>
      </c>
    </row>
    <row r="78" spans="1:7" x14ac:dyDescent="0.2">
      <c r="A78" s="16" t="s">
        <v>190</v>
      </c>
      <c r="B78" s="100" t="s">
        <v>62</v>
      </c>
      <c r="C78" s="106" t="s">
        <v>224</v>
      </c>
      <c r="D78" s="153" t="s">
        <v>244</v>
      </c>
      <c r="E78" s="31">
        <v>200</v>
      </c>
      <c r="F78" s="31">
        <v>200</v>
      </c>
      <c r="G78" s="86">
        <f>G79</f>
        <v>40000</v>
      </c>
    </row>
    <row r="79" spans="1:7" x14ac:dyDescent="0.2">
      <c r="A79" s="15" t="s">
        <v>211</v>
      </c>
      <c r="B79" s="100" t="s">
        <v>62</v>
      </c>
      <c r="C79" s="106" t="s">
        <v>224</v>
      </c>
      <c r="D79" s="153" t="s">
        <v>244</v>
      </c>
      <c r="E79" s="31">
        <v>245</v>
      </c>
      <c r="F79" s="31">
        <v>226</v>
      </c>
      <c r="G79" s="86">
        <v>40000</v>
      </c>
    </row>
    <row r="80" spans="1:7" x14ac:dyDescent="0.2">
      <c r="A80" s="18" t="s">
        <v>65</v>
      </c>
      <c r="B80" s="100" t="s">
        <v>66</v>
      </c>
      <c r="C80" s="106" t="s">
        <v>140</v>
      </c>
      <c r="D80" s="153"/>
      <c r="E80" s="32"/>
      <c r="F80" s="32"/>
      <c r="G80" s="85">
        <f>G81+G92</f>
        <v>1370280.25</v>
      </c>
    </row>
    <row r="81" spans="1:7" x14ac:dyDescent="0.2">
      <c r="A81" s="18" t="s">
        <v>87</v>
      </c>
      <c r="B81" s="100" t="s">
        <v>66</v>
      </c>
      <c r="C81" s="106" t="s">
        <v>51</v>
      </c>
      <c r="D81" s="153"/>
      <c r="E81" s="32"/>
      <c r="F81" s="32"/>
      <c r="G81" s="85">
        <f>G82</f>
        <v>973162.28</v>
      </c>
    </row>
    <row r="82" spans="1:7" x14ac:dyDescent="0.2">
      <c r="A82" s="18" t="s">
        <v>65</v>
      </c>
      <c r="B82" s="100" t="s">
        <v>66</v>
      </c>
      <c r="C82" s="106" t="s">
        <v>51</v>
      </c>
      <c r="D82" s="153" t="s">
        <v>227</v>
      </c>
      <c r="E82" s="32"/>
      <c r="F82" s="32"/>
      <c r="G82" s="85">
        <f>G83</f>
        <v>973162.28</v>
      </c>
    </row>
    <row r="83" spans="1:7" x14ac:dyDescent="0.2">
      <c r="A83" s="18" t="s">
        <v>67</v>
      </c>
      <c r="B83" s="100" t="s">
        <v>66</v>
      </c>
      <c r="C83" s="106" t="s">
        <v>51</v>
      </c>
      <c r="D83" s="153" t="s">
        <v>227</v>
      </c>
      <c r="E83" s="32" t="s">
        <v>25</v>
      </c>
      <c r="F83" s="32"/>
      <c r="G83" s="85">
        <f>G84+G87</f>
        <v>973162.28</v>
      </c>
    </row>
    <row r="84" spans="1:7" x14ac:dyDescent="0.2">
      <c r="A84" s="18" t="s">
        <v>101</v>
      </c>
      <c r="B84" s="100" t="s">
        <v>66</v>
      </c>
      <c r="C84" s="106" t="s">
        <v>51</v>
      </c>
      <c r="D84" s="153" t="s">
        <v>227</v>
      </c>
      <c r="E84" s="32" t="s">
        <v>27</v>
      </c>
      <c r="F84" s="33">
        <v>200</v>
      </c>
      <c r="G84" s="86">
        <f>G85+G86</f>
        <v>873162.28</v>
      </c>
    </row>
    <row r="85" spans="1:7" x14ac:dyDescent="0.2">
      <c r="A85" s="15" t="s">
        <v>211</v>
      </c>
      <c r="B85" s="100" t="s">
        <v>66</v>
      </c>
      <c r="C85" s="106" t="s">
        <v>51</v>
      </c>
      <c r="D85" s="153" t="s">
        <v>227</v>
      </c>
      <c r="E85" s="32" t="s">
        <v>29</v>
      </c>
      <c r="F85" s="33" t="s">
        <v>31</v>
      </c>
      <c r="G85" s="86">
        <v>222899.99</v>
      </c>
    </row>
    <row r="86" spans="1:7" x14ac:dyDescent="0.2">
      <c r="A86" s="16" t="s">
        <v>213</v>
      </c>
      <c r="B86" s="100" t="s">
        <v>66</v>
      </c>
      <c r="C86" s="106" t="s">
        <v>51</v>
      </c>
      <c r="D86" s="153" t="s">
        <v>227</v>
      </c>
      <c r="E86" s="32" t="s">
        <v>29</v>
      </c>
      <c r="F86" s="32">
        <v>225</v>
      </c>
      <c r="G86" s="86">
        <v>650262.29</v>
      </c>
    </row>
    <row r="87" spans="1:7" x14ac:dyDescent="0.2">
      <c r="A87" s="15" t="s">
        <v>101</v>
      </c>
      <c r="B87" s="100" t="s">
        <v>66</v>
      </c>
      <c r="C87" s="106" t="s">
        <v>51</v>
      </c>
      <c r="D87" s="153" t="s">
        <v>226</v>
      </c>
      <c r="E87" s="32">
        <v>244</v>
      </c>
      <c r="F87" s="32">
        <v>300</v>
      </c>
      <c r="G87" s="86">
        <v>100000</v>
      </c>
    </row>
    <row r="88" spans="1:7" x14ac:dyDescent="0.2">
      <c r="A88" s="26" t="s">
        <v>212</v>
      </c>
      <c r="B88" s="100" t="s">
        <v>66</v>
      </c>
      <c r="C88" s="106" t="s">
        <v>51</v>
      </c>
      <c r="D88" s="153" t="s">
        <v>226</v>
      </c>
      <c r="E88" s="32">
        <v>244</v>
      </c>
      <c r="F88" s="32">
        <v>310</v>
      </c>
      <c r="G88" s="86">
        <v>98999.99</v>
      </c>
    </row>
    <row r="89" spans="1:7" x14ac:dyDescent="0.2">
      <c r="A89" s="26" t="s">
        <v>212</v>
      </c>
      <c r="B89" s="100" t="s">
        <v>66</v>
      </c>
      <c r="C89" s="106" t="s">
        <v>51</v>
      </c>
      <c r="D89" s="153" t="s">
        <v>226</v>
      </c>
      <c r="E89" s="32">
        <v>244</v>
      </c>
      <c r="F89" s="32">
        <v>310</v>
      </c>
      <c r="G89" s="86">
        <v>1000.01</v>
      </c>
    </row>
    <row r="90" spans="1:7" x14ac:dyDescent="0.2">
      <c r="A90" s="26"/>
      <c r="B90" s="100"/>
      <c r="C90" s="106"/>
      <c r="D90" s="153"/>
      <c r="E90" s="32"/>
      <c r="F90" s="32"/>
      <c r="G90" s="85"/>
    </row>
    <row r="91" spans="1:7" x14ac:dyDescent="0.2">
      <c r="A91" s="26" t="s">
        <v>70</v>
      </c>
      <c r="B91" s="100" t="s">
        <v>66</v>
      </c>
      <c r="C91" s="106" t="s">
        <v>52</v>
      </c>
      <c r="D91" s="153"/>
      <c r="E91" s="32"/>
      <c r="F91" s="32"/>
      <c r="G91" s="85">
        <f>G92</f>
        <v>397117.97</v>
      </c>
    </row>
    <row r="92" spans="1:7" x14ac:dyDescent="0.2">
      <c r="A92" s="26" t="s">
        <v>70</v>
      </c>
      <c r="B92" s="100" t="s">
        <v>66</v>
      </c>
      <c r="C92" s="106" t="s">
        <v>52</v>
      </c>
      <c r="D92" s="153" t="s">
        <v>233</v>
      </c>
      <c r="E92" s="32"/>
      <c r="F92" s="32"/>
      <c r="G92" s="85">
        <f>G93+G98+G101+G100</f>
        <v>397117.97</v>
      </c>
    </row>
    <row r="93" spans="1:7" x14ac:dyDescent="0.2">
      <c r="A93" s="15" t="s">
        <v>101</v>
      </c>
      <c r="B93" s="100" t="s">
        <v>66</v>
      </c>
      <c r="C93" s="106" t="s">
        <v>52</v>
      </c>
      <c r="D93" s="153" t="s">
        <v>233</v>
      </c>
      <c r="E93" s="30" t="s">
        <v>27</v>
      </c>
      <c r="F93" s="32">
        <v>200</v>
      </c>
      <c r="G93" s="86">
        <f>G94</f>
        <v>101784</v>
      </c>
    </row>
    <row r="94" spans="1:7" x14ac:dyDescent="0.2">
      <c r="A94" s="15" t="s">
        <v>101</v>
      </c>
      <c r="B94" s="100" t="s">
        <v>66</v>
      </c>
      <c r="C94" s="106" t="s">
        <v>52</v>
      </c>
      <c r="D94" s="153" t="s">
        <v>233</v>
      </c>
      <c r="E94" s="30" t="s">
        <v>29</v>
      </c>
      <c r="F94" s="31">
        <v>220</v>
      </c>
      <c r="G94" s="86">
        <f>G95+G96+G97</f>
        <v>101784</v>
      </c>
    </row>
    <row r="95" spans="1:7" x14ac:dyDescent="0.2">
      <c r="A95" s="16" t="s">
        <v>77</v>
      </c>
      <c r="B95" s="100" t="s">
        <v>66</v>
      </c>
      <c r="C95" s="106" t="s">
        <v>52</v>
      </c>
      <c r="D95" s="153" t="s">
        <v>233</v>
      </c>
      <c r="E95" s="31" t="s">
        <v>29</v>
      </c>
      <c r="F95" s="31">
        <v>223</v>
      </c>
      <c r="G95" s="86">
        <v>35000</v>
      </c>
    </row>
    <row r="96" spans="1:7" x14ac:dyDescent="0.2">
      <c r="A96" s="20" t="s">
        <v>209</v>
      </c>
      <c r="B96" s="100" t="s">
        <v>66</v>
      </c>
      <c r="C96" s="106" t="s">
        <v>52</v>
      </c>
      <c r="D96" s="153" t="s">
        <v>233</v>
      </c>
      <c r="E96" s="31">
        <v>244</v>
      </c>
      <c r="F96" s="31">
        <v>224</v>
      </c>
      <c r="G96" s="86">
        <v>21808</v>
      </c>
    </row>
    <row r="97" spans="1:7" x14ac:dyDescent="0.2">
      <c r="A97" s="16" t="s">
        <v>213</v>
      </c>
      <c r="B97" s="100" t="s">
        <v>66</v>
      </c>
      <c r="C97" s="106" t="s">
        <v>52</v>
      </c>
      <c r="D97" s="153" t="s">
        <v>233</v>
      </c>
      <c r="E97" s="30">
        <v>240</v>
      </c>
      <c r="F97" s="31">
        <v>225</v>
      </c>
      <c r="G97" s="86">
        <v>44976</v>
      </c>
    </row>
    <row r="98" spans="1:7" ht="21" x14ac:dyDescent="0.2">
      <c r="A98" s="15" t="s">
        <v>36</v>
      </c>
      <c r="B98" s="100" t="s">
        <v>66</v>
      </c>
      <c r="C98" s="106" t="s">
        <v>52</v>
      </c>
      <c r="D98" s="153" t="s">
        <v>233</v>
      </c>
      <c r="E98" s="30">
        <v>200</v>
      </c>
      <c r="F98" s="31">
        <v>300</v>
      </c>
      <c r="G98" s="86">
        <v>56334</v>
      </c>
    </row>
    <row r="99" spans="1:7" x14ac:dyDescent="0.2">
      <c r="A99" s="15" t="s">
        <v>34</v>
      </c>
      <c r="B99" s="100" t="s">
        <v>66</v>
      </c>
      <c r="C99" s="106" t="s">
        <v>52</v>
      </c>
      <c r="D99" s="153" t="s">
        <v>233</v>
      </c>
      <c r="E99" s="30">
        <v>240</v>
      </c>
      <c r="F99" s="31">
        <v>340</v>
      </c>
      <c r="G99" s="86">
        <v>56334</v>
      </c>
    </row>
    <row r="100" spans="1:7" x14ac:dyDescent="0.2">
      <c r="A100" s="15" t="s">
        <v>58</v>
      </c>
      <c r="B100" s="100" t="s">
        <v>66</v>
      </c>
      <c r="C100" s="106" t="s">
        <v>52</v>
      </c>
      <c r="D100" s="153" t="s">
        <v>241</v>
      </c>
      <c r="E100" s="30">
        <v>240</v>
      </c>
      <c r="F100" s="31">
        <v>222</v>
      </c>
      <c r="G100" s="86">
        <v>38999.97</v>
      </c>
    </row>
    <row r="101" spans="1:7" ht="21" x14ac:dyDescent="0.2">
      <c r="A101" s="15" t="s">
        <v>36</v>
      </c>
      <c r="B101" s="100" t="s">
        <v>66</v>
      </c>
      <c r="C101" s="106" t="s">
        <v>52</v>
      </c>
      <c r="D101" s="153" t="s">
        <v>226</v>
      </c>
      <c r="E101" s="30">
        <v>240</v>
      </c>
      <c r="F101" s="31">
        <v>300</v>
      </c>
      <c r="G101" s="86">
        <f>G102+G103+G104+G105</f>
        <v>200000</v>
      </c>
    </row>
    <row r="102" spans="1:7" x14ac:dyDescent="0.2">
      <c r="A102" s="26" t="s">
        <v>212</v>
      </c>
      <c r="B102" s="100" t="s">
        <v>66</v>
      </c>
      <c r="C102" s="106" t="s">
        <v>52</v>
      </c>
      <c r="D102" s="153" t="s">
        <v>226</v>
      </c>
      <c r="E102" s="30">
        <v>244</v>
      </c>
      <c r="F102" s="31">
        <v>310</v>
      </c>
      <c r="G102" s="86">
        <v>98999.99</v>
      </c>
    </row>
    <row r="103" spans="1:7" x14ac:dyDescent="0.2">
      <c r="A103" s="15" t="s">
        <v>34</v>
      </c>
      <c r="B103" s="100" t="s">
        <v>66</v>
      </c>
      <c r="C103" s="106" t="s">
        <v>52</v>
      </c>
      <c r="D103" s="153" t="s">
        <v>226</v>
      </c>
      <c r="E103" s="30">
        <v>244</v>
      </c>
      <c r="F103" s="31">
        <v>340</v>
      </c>
      <c r="G103" s="86">
        <v>98999.98</v>
      </c>
    </row>
    <row r="104" spans="1:7" x14ac:dyDescent="0.2">
      <c r="A104" s="26" t="s">
        <v>212</v>
      </c>
      <c r="B104" s="100" t="s">
        <v>66</v>
      </c>
      <c r="C104" s="106" t="s">
        <v>52</v>
      </c>
      <c r="D104" s="153" t="s">
        <v>226</v>
      </c>
      <c r="E104" s="30">
        <v>244</v>
      </c>
      <c r="F104" s="31">
        <v>310</v>
      </c>
      <c r="G104" s="86">
        <v>1000.01</v>
      </c>
    </row>
    <row r="105" spans="1:7" x14ac:dyDescent="0.2">
      <c r="A105" s="15" t="s">
        <v>34</v>
      </c>
      <c r="B105" s="100" t="s">
        <v>66</v>
      </c>
      <c r="C105" s="106" t="s">
        <v>52</v>
      </c>
      <c r="D105" s="153" t="s">
        <v>226</v>
      </c>
      <c r="E105" s="30">
        <v>244</v>
      </c>
      <c r="F105" s="31">
        <v>340</v>
      </c>
      <c r="G105" s="86">
        <v>1000.02</v>
      </c>
    </row>
    <row r="106" spans="1:7" x14ac:dyDescent="0.2">
      <c r="A106" s="15" t="s">
        <v>245</v>
      </c>
      <c r="B106" s="100" t="s">
        <v>246</v>
      </c>
      <c r="C106" s="106" t="s">
        <v>66</v>
      </c>
      <c r="D106" s="153"/>
      <c r="E106" s="30"/>
      <c r="F106" s="31"/>
      <c r="G106" s="86">
        <f>G107</f>
        <v>5000</v>
      </c>
    </row>
    <row r="107" spans="1:7" ht="21" x14ac:dyDescent="0.2">
      <c r="A107" s="15" t="s">
        <v>247</v>
      </c>
      <c r="B107" s="100" t="s">
        <v>246</v>
      </c>
      <c r="C107" s="106" t="s">
        <v>66</v>
      </c>
      <c r="D107" s="153" t="s">
        <v>239</v>
      </c>
      <c r="E107" s="30"/>
      <c r="F107" s="31"/>
      <c r="G107" s="86">
        <f>G108</f>
        <v>5000</v>
      </c>
    </row>
    <row r="108" spans="1:7" x14ac:dyDescent="0.2">
      <c r="A108" s="16" t="s">
        <v>53</v>
      </c>
      <c r="B108" s="100" t="s">
        <v>246</v>
      </c>
      <c r="C108" s="106" t="s">
        <v>66</v>
      </c>
      <c r="D108" s="153" t="s">
        <v>239</v>
      </c>
      <c r="E108" s="30">
        <v>244</v>
      </c>
      <c r="F108" s="31"/>
      <c r="G108" s="86">
        <f>G109</f>
        <v>5000</v>
      </c>
    </row>
    <row r="109" spans="1:7" x14ac:dyDescent="0.2">
      <c r="A109" s="15" t="s">
        <v>211</v>
      </c>
      <c r="B109" s="100" t="s">
        <v>246</v>
      </c>
      <c r="C109" s="106" t="s">
        <v>66</v>
      </c>
      <c r="D109" s="153" t="s">
        <v>239</v>
      </c>
      <c r="E109" s="30">
        <v>244</v>
      </c>
      <c r="F109" s="31">
        <v>226</v>
      </c>
      <c r="G109" s="86">
        <v>5000</v>
      </c>
    </row>
    <row r="110" spans="1:7" x14ac:dyDescent="0.2">
      <c r="A110" s="15"/>
      <c r="B110" s="100"/>
      <c r="C110" s="106"/>
      <c r="D110" s="153"/>
      <c r="E110" s="30"/>
      <c r="F110" s="31"/>
      <c r="G110" s="86"/>
    </row>
    <row r="111" spans="1:7" x14ac:dyDescent="0.2">
      <c r="A111" s="16" t="s">
        <v>103</v>
      </c>
      <c r="B111" s="100" t="s">
        <v>71</v>
      </c>
      <c r="C111" s="108"/>
      <c r="D111" s="153"/>
      <c r="E111" s="32"/>
      <c r="F111" s="32"/>
      <c r="G111" s="85">
        <f t="shared" ref="G111:G113" si="5">G112</f>
        <v>4096734.05</v>
      </c>
    </row>
    <row r="112" spans="1:7" x14ac:dyDescent="0.2">
      <c r="A112" s="16" t="s">
        <v>103</v>
      </c>
      <c r="B112" s="100" t="s">
        <v>71</v>
      </c>
      <c r="C112" s="106" t="s">
        <v>11</v>
      </c>
      <c r="D112" s="153"/>
      <c r="E112" s="32"/>
      <c r="F112" s="32"/>
      <c r="G112" s="85">
        <f>G113+G127</f>
        <v>4096734.05</v>
      </c>
    </row>
    <row r="113" spans="1:7" x14ac:dyDescent="0.2">
      <c r="A113" s="16" t="s">
        <v>103</v>
      </c>
      <c r="B113" s="100" t="s">
        <v>71</v>
      </c>
      <c r="C113" s="106" t="s">
        <v>11</v>
      </c>
      <c r="D113" s="153" t="s">
        <v>228</v>
      </c>
      <c r="E113" s="32"/>
      <c r="F113" s="32"/>
      <c r="G113" s="85">
        <f t="shared" si="5"/>
        <v>3987340.05</v>
      </c>
    </row>
    <row r="114" spans="1:7" x14ac:dyDescent="0.2">
      <c r="A114" s="16" t="s">
        <v>103</v>
      </c>
      <c r="B114" s="100" t="s">
        <v>71</v>
      </c>
      <c r="C114" s="106" t="s">
        <v>11</v>
      </c>
      <c r="D114" s="153" t="s">
        <v>228</v>
      </c>
      <c r="E114" s="32"/>
      <c r="F114" s="32"/>
      <c r="G114" s="85">
        <f>G115+G119</f>
        <v>3987340.05</v>
      </c>
    </row>
    <row r="115" spans="1:7" x14ac:dyDescent="0.2">
      <c r="A115" s="18" t="s">
        <v>72</v>
      </c>
      <c r="B115" s="102" t="s">
        <v>71</v>
      </c>
      <c r="C115" s="107" t="s">
        <v>11</v>
      </c>
      <c r="D115" s="153" t="s">
        <v>228</v>
      </c>
      <c r="E115" s="95">
        <v>100</v>
      </c>
      <c r="F115" s="33">
        <v>200</v>
      </c>
      <c r="G115" s="86">
        <f>G116</f>
        <v>2632034</v>
      </c>
    </row>
    <row r="116" spans="1:7" ht="21" x14ac:dyDescent="0.2">
      <c r="A116" s="16" t="s">
        <v>73</v>
      </c>
      <c r="B116" s="102" t="s">
        <v>71</v>
      </c>
      <c r="C116" s="107" t="s">
        <v>11</v>
      </c>
      <c r="D116" s="153" t="s">
        <v>228</v>
      </c>
      <c r="E116" s="37">
        <v>110</v>
      </c>
      <c r="F116" s="33">
        <v>210</v>
      </c>
      <c r="G116" s="86">
        <f>G117+G118</f>
        <v>2632034</v>
      </c>
    </row>
    <row r="117" spans="1:7" ht="33.75" x14ac:dyDescent="0.2">
      <c r="A117" s="23" t="s">
        <v>194</v>
      </c>
      <c r="B117" s="102" t="s">
        <v>71</v>
      </c>
      <c r="C117" s="107" t="s">
        <v>11</v>
      </c>
      <c r="D117" s="153" t="s">
        <v>228</v>
      </c>
      <c r="E117" s="31">
        <v>111</v>
      </c>
      <c r="F117" s="31">
        <v>211</v>
      </c>
      <c r="G117" s="86">
        <v>2027329</v>
      </c>
    </row>
    <row r="118" spans="1:7" ht="33.75" x14ac:dyDescent="0.2">
      <c r="A118" s="23" t="s">
        <v>181</v>
      </c>
      <c r="B118" s="102" t="s">
        <v>71</v>
      </c>
      <c r="C118" s="107" t="s">
        <v>11</v>
      </c>
      <c r="D118" s="153" t="s">
        <v>228</v>
      </c>
      <c r="E118" s="31">
        <v>119</v>
      </c>
      <c r="F118" s="33">
        <v>213</v>
      </c>
      <c r="G118" s="86">
        <v>604705</v>
      </c>
    </row>
    <row r="119" spans="1:7" x14ac:dyDescent="0.2">
      <c r="A119" s="16" t="s">
        <v>101</v>
      </c>
      <c r="B119" s="100" t="s">
        <v>71</v>
      </c>
      <c r="C119" s="106" t="s">
        <v>11</v>
      </c>
      <c r="D119" s="153" t="s">
        <v>228</v>
      </c>
      <c r="E119" s="30" t="s">
        <v>25</v>
      </c>
      <c r="F119" s="35"/>
      <c r="G119" s="89">
        <f>G120+G125</f>
        <v>1355306.05</v>
      </c>
    </row>
    <row r="120" spans="1:7" x14ac:dyDescent="0.2">
      <c r="A120" s="16" t="s">
        <v>101</v>
      </c>
      <c r="B120" s="102" t="s">
        <v>71</v>
      </c>
      <c r="C120" s="107" t="s">
        <v>11</v>
      </c>
      <c r="D120" s="153" t="s">
        <v>228</v>
      </c>
      <c r="E120" s="96" t="s">
        <v>27</v>
      </c>
      <c r="F120" s="33">
        <v>220</v>
      </c>
      <c r="G120" s="86">
        <f>G121+G122+G123+G124</f>
        <v>1292306.05</v>
      </c>
    </row>
    <row r="121" spans="1:7" x14ac:dyDescent="0.2">
      <c r="A121" s="19" t="s">
        <v>77</v>
      </c>
      <c r="B121" s="100" t="s">
        <v>71</v>
      </c>
      <c r="C121" s="106" t="s">
        <v>11</v>
      </c>
      <c r="D121" s="153" t="s">
        <v>228</v>
      </c>
      <c r="E121" s="30" t="s">
        <v>29</v>
      </c>
      <c r="F121" s="31" t="s">
        <v>30</v>
      </c>
      <c r="G121" s="86">
        <v>654036.30000000005</v>
      </c>
    </row>
    <row r="122" spans="1:7" x14ac:dyDescent="0.2">
      <c r="A122" s="21" t="s">
        <v>210</v>
      </c>
      <c r="B122" s="100" t="s">
        <v>71</v>
      </c>
      <c r="C122" s="106" t="s">
        <v>11</v>
      </c>
      <c r="D122" s="153" t="s">
        <v>228</v>
      </c>
      <c r="E122" s="31" t="s">
        <v>29</v>
      </c>
      <c r="F122" s="31">
        <v>225</v>
      </c>
      <c r="G122" s="86">
        <v>27269.75</v>
      </c>
    </row>
    <row r="123" spans="1:7" x14ac:dyDescent="0.2">
      <c r="A123" s="19" t="s">
        <v>211</v>
      </c>
      <c r="B123" s="100" t="s">
        <v>71</v>
      </c>
      <c r="C123" s="106" t="s">
        <v>11</v>
      </c>
      <c r="D123" s="153" t="s">
        <v>228</v>
      </c>
      <c r="E123" s="31" t="s">
        <v>29</v>
      </c>
      <c r="F123" s="31" t="s">
        <v>31</v>
      </c>
      <c r="G123" s="86">
        <v>610000</v>
      </c>
    </row>
    <row r="124" spans="1:7" x14ac:dyDescent="0.2">
      <c r="A124" s="19" t="s">
        <v>44</v>
      </c>
      <c r="B124" s="100" t="s">
        <v>71</v>
      </c>
      <c r="C124" s="106" t="s">
        <v>11</v>
      </c>
      <c r="D124" s="153" t="s">
        <v>228</v>
      </c>
      <c r="E124" s="31" t="s">
        <v>29</v>
      </c>
      <c r="F124" s="31" t="s">
        <v>33</v>
      </c>
      <c r="G124" s="86">
        <v>1000</v>
      </c>
    </row>
    <row r="125" spans="1:7" x14ac:dyDescent="0.2">
      <c r="A125" s="16" t="s">
        <v>101</v>
      </c>
      <c r="B125" s="100" t="s">
        <v>71</v>
      </c>
      <c r="C125" s="106" t="s">
        <v>11</v>
      </c>
      <c r="D125" s="153" t="s">
        <v>228</v>
      </c>
      <c r="E125" s="31" t="s">
        <v>29</v>
      </c>
      <c r="F125" s="31">
        <v>300</v>
      </c>
      <c r="G125" s="91">
        <f>G126</f>
        <v>63000</v>
      </c>
    </row>
    <row r="126" spans="1:7" x14ac:dyDescent="0.2">
      <c r="A126" s="15" t="s">
        <v>34</v>
      </c>
      <c r="B126" s="100" t="s">
        <v>71</v>
      </c>
      <c r="C126" s="106" t="s">
        <v>11</v>
      </c>
      <c r="D126" s="153" t="s">
        <v>228</v>
      </c>
      <c r="E126" s="31" t="s">
        <v>29</v>
      </c>
      <c r="F126" s="30">
        <v>340</v>
      </c>
      <c r="G126" s="86">
        <v>63000</v>
      </c>
    </row>
    <row r="127" spans="1:7" x14ac:dyDescent="0.2">
      <c r="A127" s="16" t="s">
        <v>101</v>
      </c>
      <c r="B127" s="100" t="s">
        <v>71</v>
      </c>
      <c r="C127" s="106" t="s">
        <v>11</v>
      </c>
      <c r="D127" s="153" t="s">
        <v>226</v>
      </c>
      <c r="E127" s="31" t="s">
        <v>29</v>
      </c>
      <c r="F127" s="31">
        <v>300</v>
      </c>
      <c r="G127" s="91">
        <f>G128+G129</f>
        <v>109394</v>
      </c>
    </row>
    <row r="128" spans="1:7" x14ac:dyDescent="0.2">
      <c r="A128" s="26" t="s">
        <v>212</v>
      </c>
      <c r="B128" s="100" t="s">
        <v>71</v>
      </c>
      <c r="C128" s="106" t="s">
        <v>11</v>
      </c>
      <c r="D128" s="153" t="s">
        <v>226</v>
      </c>
      <c r="E128" s="31" t="s">
        <v>29</v>
      </c>
      <c r="F128" s="30">
        <v>310</v>
      </c>
      <c r="G128" s="86">
        <v>108300.05</v>
      </c>
    </row>
    <row r="129" spans="1:7" x14ac:dyDescent="0.2">
      <c r="A129" s="26" t="s">
        <v>212</v>
      </c>
      <c r="B129" s="100" t="s">
        <v>71</v>
      </c>
      <c r="C129" s="106" t="s">
        <v>11</v>
      </c>
      <c r="D129" s="153" t="s">
        <v>226</v>
      </c>
      <c r="E129" s="31" t="s">
        <v>29</v>
      </c>
      <c r="F129" s="30">
        <v>310</v>
      </c>
      <c r="G129" s="86">
        <v>1093.95</v>
      </c>
    </row>
    <row r="130" spans="1:7" x14ac:dyDescent="0.2">
      <c r="A130" s="26" t="s">
        <v>112</v>
      </c>
      <c r="B130" s="100" t="s">
        <v>196</v>
      </c>
      <c r="C130" s="106"/>
      <c r="D130" s="153"/>
      <c r="E130" s="30"/>
      <c r="F130" s="30"/>
      <c r="G130" s="85">
        <f t="shared" ref="G130:G133" si="6">G131</f>
        <v>122640</v>
      </c>
    </row>
    <row r="131" spans="1:7" x14ac:dyDescent="0.2">
      <c r="A131" s="26" t="s">
        <v>112</v>
      </c>
      <c r="B131" s="100" t="s">
        <v>196</v>
      </c>
      <c r="C131" s="106" t="s">
        <v>11</v>
      </c>
      <c r="D131" s="153"/>
      <c r="E131" s="30"/>
      <c r="F131" s="30"/>
      <c r="G131" s="85">
        <f t="shared" si="6"/>
        <v>122640</v>
      </c>
    </row>
    <row r="132" spans="1:7" x14ac:dyDescent="0.2">
      <c r="A132" s="26" t="s">
        <v>112</v>
      </c>
      <c r="B132" s="100" t="s">
        <v>196</v>
      </c>
      <c r="C132" s="106" t="s">
        <v>11</v>
      </c>
      <c r="D132" s="153" t="s">
        <v>229</v>
      </c>
      <c r="E132" s="30">
        <v>300</v>
      </c>
      <c r="F132" s="30">
        <v>200</v>
      </c>
      <c r="G132" s="85">
        <f t="shared" si="6"/>
        <v>122640</v>
      </c>
    </row>
    <row r="133" spans="1:7" x14ac:dyDescent="0.2">
      <c r="A133" s="26" t="s">
        <v>112</v>
      </c>
      <c r="B133" s="100" t="s">
        <v>196</v>
      </c>
      <c r="C133" s="106" t="s">
        <v>11</v>
      </c>
      <c r="D133" s="153" t="s">
        <v>229</v>
      </c>
      <c r="E133" s="30">
        <v>300</v>
      </c>
      <c r="F133" s="30">
        <v>260</v>
      </c>
      <c r="G133" s="85">
        <f t="shared" si="6"/>
        <v>122640</v>
      </c>
    </row>
    <row r="134" spans="1:7" x14ac:dyDescent="0.2">
      <c r="A134" s="26" t="s">
        <v>113</v>
      </c>
      <c r="B134" s="100" t="s">
        <v>196</v>
      </c>
      <c r="C134" s="106" t="s">
        <v>11</v>
      </c>
      <c r="D134" s="153" t="s">
        <v>229</v>
      </c>
      <c r="E134" s="30">
        <v>320</v>
      </c>
      <c r="F134" s="31">
        <v>263</v>
      </c>
      <c r="G134" s="86">
        <v>122640</v>
      </c>
    </row>
    <row r="135" spans="1:7" x14ac:dyDescent="0.2">
      <c r="A135" s="26" t="s">
        <v>147</v>
      </c>
      <c r="B135" s="100" t="s">
        <v>141</v>
      </c>
      <c r="C135" s="106" t="s">
        <v>66</v>
      </c>
      <c r="D135" s="153" t="s">
        <v>230</v>
      </c>
      <c r="E135" s="30"/>
      <c r="F135" s="30"/>
      <c r="G135" s="85">
        <f>G137</f>
        <v>94385</v>
      </c>
    </row>
    <row r="136" spans="1:7" x14ac:dyDescent="0.2">
      <c r="A136" s="16" t="s">
        <v>101</v>
      </c>
      <c r="B136" s="100" t="s">
        <v>141</v>
      </c>
      <c r="C136" s="106" t="s">
        <v>66</v>
      </c>
      <c r="D136" s="153" t="s">
        <v>230</v>
      </c>
      <c r="E136" s="30">
        <v>240</v>
      </c>
      <c r="F136" s="30">
        <v>300</v>
      </c>
      <c r="G136" s="86">
        <f>G137</f>
        <v>94385</v>
      </c>
    </row>
    <row r="137" spans="1:7" x14ac:dyDescent="0.2">
      <c r="A137" s="26" t="s">
        <v>147</v>
      </c>
      <c r="B137" s="100" t="s">
        <v>141</v>
      </c>
      <c r="C137" s="106" t="s">
        <v>66</v>
      </c>
      <c r="D137" s="153" t="s">
        <v>230</v>
      </c>
      <c r="E137" s="30">
        <v>244</v>
      </c>
      <c r="F137" s="30">
        <v>310</v>
      </c>
      <c r="G137" s="86">
        <v>94385</v>
      </c>
    </row>
    <row r="138" spans="1:7" ht="21" x14ac:dyDescent="0.2">
      <c r="A138" s="28" t="s">
        <v>126</v>
      </c>
      <c r="B138" s="100" t="s">
        <v>125</v>
      </c>
      <c r="C138" s="106" t="s">
        <v>11</v>
      </c>
      <c r="D138" s="153"/>
      <c r="E138" s="30"/>
      <c r="F138" s="30"/>
      <c r="G138" s="85">
        <f>G139</f>
        <v>300828.96000000002</v>
      </c>
    </row>
    <row r="139" spans="1:7" x14ac:dyDescent="0.2">
      <c r="A139" s="28" t="s">
        <v>127</v>
      </c>
      <c r="B139" s="100" t="s">
        <v>125</v>
      </c>
      <c r="C139" s="106" t="s">
        <v>11</v>
      </c>
      <c r="D139" s="153" t="s">
        <v>231</v>
      </c>
      <c r="E139" s="30"/>
      <c r="F139" s="30"/>
      <c r="G139" s="85">
        <f>G140</f>
        <v>300828.96000000002</v>
      </c>
    </row>
    <row r="140" spans="1:7" x14ac:dyDescent="0.2">
      <c r="A140" s="28" t="s">
        <v>129</v>
      </c>
      <c r="B140" s="100" t="s">
        <v>125</v>
      </c>
      <c r="C140" s="106" t="s">
        <v>11</v>
      </c>
      <c r="D140" s="153" t="s">
        <v>231</v>
      </c>
      <c r="E140" s="30">
        <v>700</v>
      </c>
      <c r="F140" s="30"/>
      <c r="G140" s="85">
        <f>G141</f>
        <v>300828.96000000002</v>
      </c>
    </row>
    <row r="141" spans="1:7" x14ac:dyDescent="0.2">
      <c r="A141" s="26" t="s">
        <v>131</v>
      </c>
      <c r="B141" s="100" t="s">
        <v>125</v>
      </c>
      <c r="C141" s="106" t="s">
        <v>11</v>
      </c>
      <c r="D141" s="153" t="s">
        <v>231</v>
      </c>
      <c r="E141" s="30">
        <v>730</v>
      </c>
      <c r="F141" s="31">
        <v>231</v>
      </c>
      <c r="G141" s="86">
        <v>300828.96000000002</v>
      </c>
    </row>
    <row r="142" spans="1:7" x14ac:dyDescent="0.2">
      <c r="A142" s="26"/>
      <c r="B142" s="100"/>
      <c r="C142" s="110"/>
      <c r="D142" s="153"/>
      <c r="E142" s="30"/>
      <c r="F142" s="30"/>
      <c r="G142" s="86"/>
    </row>
    <row r="143" spans="1:7" ht="21" x14ac:dyDescent="0.2">
      <c r="A143" s="16" t="s">
        <v>79</v>
      </c>
      <c r="B143" s="100">
        <v>14</v>
      </c>
      <c r="C143" s="110"/>
      <c r="D143" s="153"/>
      <c r="E143" s="32"/>
      <c r="F143" s="32"/>
      <c r="G143" s="144">
        <f t="shared" ref="G143:G145" si="7">G144</f>
        <v>465771</v>
      </c>
    </row>
    <row r="144" spans="1:7" x14ac:dyDescent="0.2">
      <c r="A144" s="18" t="s">
        <v>80</v>
      </c>
      <c r="B144" s="100">
        <v>14</v>
      </c>
      <c r="C144" s="106" t="s">
        <v>52</v>
      </c>
      <c r="D144" s="153"/>
      <c r="E144" s="32"/>
      <c r="F144" s="32"/>
      <c r="G144" s="144">
        <f>G145</f>
        <v>465771</v>
      </c>
    </row>
    <row r="145" spans="1:7" ht="21" x14ac:dyDescent="0.2">
      <c r="A145" s="16" t="s">
        <v>79</v>
      </c>
      <c r="B145" s="100">
        <v>14</v>
      </c>
      <c r="C145" s="106" t="s">
        <v>52</v>
      </c>
      <c r="D145" s="153" t="s">
        <v>232</v>
      </c>
      <c r="E145" s="30" t="s">
        <v>78</v>
      </c>
      <c r="F145" s="32"/>
      <c r="G145" s="87">
        <f t="shared" si="7"/>
        <v>465771</v>
      </c>
    </row>
    <row r="146" spans="1:7" x14ac:dyDescent="0.2">
      <c r="A146" s="18" t="s">
        <v>80</v>
      </c>
      <c r="B146" s="100">
        <v>14</v>
      </c>
      <c r="C146" s="106" t="s">
        <v>52</v>
      </c>
      <c r="D146" s="153" t="s">
        <v>232</v>
      </c>
      <c r="E146" s="30" t="s">
        <v>83</v>
      </c>
      <c r="F146" s="38">
        <v>250</v>
      </c>
      <c r="G146" s="97">
        <f>G147</f>
        <v>465771</v>
      </c>
    </row>
    <row r="147" spans="1:7" ht="42" x14ac:dyDescent="0.2">
      <c r="A147" s="16" t="s">
        <v>81</v>
      </c>
      <c r="B147" s="103">
        <v>14</v>
      </c>
      <c r="C147" s="110" t="s">
        <v>52</v>
      </c>
      <c r="D147" s="153" t="s">
        <v>232</v>
      </c>
      <c r="E147" s="38">
        <v>540</v>
      </c>
      <c r="F147" s="33">
        <v>251</v>
      </c>
      <c r="G147" s="112">
        <v>465771</v>
      </c>
    </row>
    <row r="148" spans="1:7" x14ac:dyDescent="0.2">
      <c r="A148" s="18" t="s">
        <v>215</v>
      </c>
      <c r="B148" s="104"/>
      <c r="C148" s="111"/>
      <c r="D148" s="30"/>
      <c r="E148" s="33"/>
      <c r="F148" s="33"/>
      <c r="G148" s="113">
        <f>G7+G46+G60+G71+G80+G111+G130+G135+G138+G143+G106</f>
        <v>12539892.100000001</v>
      </c>
    </row>
    <row r="149" spans="1:7" x14ac:dyDescent="0.2">
      <c r="D149" s="8"/>
      <c r="F149" s="98" t="s">
        <v>140</v>
      </c>
    </row>
    <row r="150" spans="1:7" x14ac:dyDescent="0.2">
      <c r="A150" t="s">
        <v>222</v>
      </c>
      <c r="D150" s="8" t="s">
        <v>142</v>
      </c>
      <c r="G150" s="142"/>
    </row>
  </sheetData>
  <mergeCells count="2">
    <mergeCell ref="A2:G2"/>
    <mergeCell ref="C3:G3"/>
  </mergeCells>
  <pageMargins left="0.19685039370078741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выписка к бюд</vt:lpstr>
      <vt:lpstr>Лист1</vt:lpstr>
      <vt:lpstr> 2018-2020</vt:lpstr>
      <vt:lpstr>  2018 г.</vt:lpstr>
      <vt:lpstr>Дума 20</vt:lpstr>
      <vt:lpstr>Д 24</vt:lpstr>
      <vt:lpstr>распор 30</vt:lpstr>
      <vt:lpstr>Д 27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2018-06-25T06:12:30Z</cp:lastPrinted>
  <dcterms:created xsi:type="dcterms:W3CDTF">2013-01-10T06:30:31Z</dcterms:created>
  <dcterms:modified xsi:type="dcterms:W3CDTF">2018-06-25T06:41:37Z</dcterms:modified>
</cp:coreProperties>
</file>